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15" yWindow="150" windowWidth="19230" windowHeight="1116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 r:id="rId12"/>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I10" i="3"/>
  <c r="I9"/>
  <c r="I8"/>
  <c r="I7"/>
  <c r="I6"/>
  <c r="B14"/>
  <c r="B8"/>
  <c r="B7"/>
  <c r="B6"/>
  <c r="B53" i="5"/>
  <c r="B16"/>
  <c r="L11" i="10" l="1"/>
  <c r="L10"/>
  <c r="L9"/>
  <c r="L8"/>
  <c r="L7"/>
  <c r="H7"/>
  <c r="L6"/>
  <c r="H6"/>
  <c r="I11" i="3"/>
  <c r="D18" i="2"/>
  <c r="D17"/>
  <c r="D16"/>
  <c r="D15"/>
  <c r="K15" i="9" l="1"/>
  <c r="K13" l="1"/>
  <c r="K23" l="1"/>
  <c r="K22"/>
  <c r="K21"/>
  <c r="K20"/>
  <c r="K19"/>
  <c r="K18"/>
  <c r="F18"/>
  <c r="E18"/>
  <c r="K17"/>
  <c r="K16"/>
  <c r="K12"/>
  <c r="K11"/>
  <c r="K9"/>
  <c r="K8"/>
  <c r="K7"/>
  <c r="K6"/>
</calcChain>
</file>

<file path=xl/sharedStrings.xml><?xml version="1.0" encoding="utf-8"?>
<sst xmlns="http://schemas.openxmlformats.org/spreadsheetml/2006/main" count="1081" uniqueCount="519">
  <si>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</si>
  <si>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</si>
  <si>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</si>
  <si>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</si>
  <si>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</si>
  <si>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</si>
  <si>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</si>
  <si>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</si>
  <si>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</si>
  <si>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</si>
  <si>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</si>
  <si>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</si>
  <si>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</si>
  <si>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</si>
  <si>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</si>
  <si>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</si>
  <si>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</si>
  <si>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</si>
  <si>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</si>
  <si>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</si>
  <si>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</si>
  <si>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</si>
  <si>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</si>
  <si>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</si>
  <si>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</si>
  <si>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</si>
  <si>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</si>
  <si>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</si>
  <si>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</si>
  <si>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</si>
  <si>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</si>
  <si>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</si>
  <si>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</si>
  <si>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</si>
  <si>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</si>
  <si>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</si>
  <si>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</si>
  <si>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</si>
  <si>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</si>
  <si>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</si>
  <si>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</si>
  <si>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</si>
  <si>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</si>
  <si>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</si>
  <si>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</si>
  <si>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</si>
  <si>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</si>
  <si>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</si>
  <si>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</si>
  <si>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</si>
  <si>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</si>
  <si>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</si>
  <si>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</si>
  <si>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</si>
  <si>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</si>
  <si>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</si>
  <si>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</si>
  <si>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</si>
  <si>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</si>
  <si>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</si>
  <si>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</si>
  <si>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</si>
  <si>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</si>
  <si>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</si>
  <si>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</si>
  <si>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</si>
  <si>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</si>
  <si>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</si>
  <si>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</si>
  <si>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</si>
  <si>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</si>
  <si>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</si>
  <si>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</si>
  <si>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</si>
  <si>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</si>
  <si>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</si>
  <si>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</si>
  <si>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</si>
  <si>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</si>
  <si>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</si>
  <si>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</si>
  <si>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</si>
  <si>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</si>
  <si>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</si>
  <si>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</si>
  <si>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</si>
  <si>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</si>
  <si>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</si>
  <si>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</si>
  <si>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</si>
  <si>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</si>
  <si>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</si>
  <si>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</si>
  <si>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</si>
  <si>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</si>
  <si>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</si>
  <si>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</si>
  <si>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</si>
  <si>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</si>
  <si>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</si>
  <si>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</si>
  <si>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</si>
  <si>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</si>
  <si>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</si>
  <si>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</si>
  <si>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</si>
  <si>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</si>
  <si>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</si>
  <si>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</si>
  <si>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</si>
  <si>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</si>
  <si>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</si>
  <si>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</si>
  <si>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</si>
  <si>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</si>
  <si>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</si>
  <si>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</si>
  <si>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</si>
  <si>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</si>
  <si>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</si>
  <si>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</si>
  <si>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</si>
  <si>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</si>
  <si>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</si>
  <si>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</si>
  <si>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</si>
  <si>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</si>
  <si>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</si>
  <si>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</si>
  <si>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</si>
  <si>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</si>
  <si>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</si>
  <si>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</si>
  <si>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</si>
  <si>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</si>
  <si>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</si>
  <si>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</si>
  <si>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</si>
  <si>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</si>
  <si>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</si>
  <si>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</si>
  <si>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</si>
  <si>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</si>
  <si>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</si>
  <si>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</si>
  <si>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</si>
  <si>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</si>
  <si>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</si>
  <si>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</si>
  <si>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</si>
  <si>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</si>
  <si>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</si>
  <si>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</si>
  <si>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</si>
  <si>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</si>
  <si>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</si>
  <si>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</si>
  <si>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</si>
  <si>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</si>
  <si>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</si>
  <si>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</si>
  <si>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</si>
  <si>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</si>
  <si>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</si>
  <si>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</si>
  <si>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</si>
  <si>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</si>
  <si>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</si>
  <si>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</si>
  <si>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</si>
  <si>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</si>
  <si>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</si>
  <si>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</si>
  <si>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</si>
  <si>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</si>
  <si>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</si>
  <si>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</si>
  <si>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</si>
  <si>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</si>
  <si>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</si>
  <si>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</si>
  <si>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</si>
  <si>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</si>
  <si>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</si>
  <si>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</si>
  <si>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</si>
  <si>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</si>
  <si>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</si>
  <si>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</si>
  <si>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</si>
  <si>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</si>
  <si>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</si>
  <si>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</si>
  <si>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</si>
  <si>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</si>
  <si>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</si>
  <si>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</si>
  <si>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</si>
  <si>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</si>
  <si>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</si>
  <si>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</si>
  <si>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</si>
  <si>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</si>
  <si>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</si>
  <si>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</si>
  <si>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</si>
  <si>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</si>
  <si>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</si>
  <si>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</si>
  <si>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</si>
  <si>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</si>
  <si>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</si>
  <si>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</si>
  <si>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</si>
  <si>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</si>
  <si>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</si>
  <si>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</si>
  <si>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</si>
  <si>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</si>
  <si>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</si>
  <si>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</si>
  <si>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</si>
  <si>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</si>
  <si>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</si>
  <si>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</si>
  <si>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</si>
  <si>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</si>
  <si>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</si>
  <si>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</si>
  <si>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</si>
  <si>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</si>
  <si>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</si>
  <si>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</si>
  <si>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</si>
  <si>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</si>
  <si>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</si>
  <si>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</si>
  <si>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</si>
  <si>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</si>
  <si>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</si>
  <si>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</si>
  <si>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</si>
  <si>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</si>
  <si>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</si>
  <si>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</si>
  <si>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</si>
  <si>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</si>
  <si>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</si>
  <si>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</si>
  <si>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</si>
  <si>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</si>
  <si>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</si>
  <si>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</si>
  <si>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</si>
  <si>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</si>
  <si>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</si>
  <si>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</si>
  <si>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</si>
  <si>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</si>
  <si>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</si>
  <si>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</si>
  <si>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</si>
  <si>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</si>
  <si>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</si>
  <si>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</si>
  <si>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</si>
  <si>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</si>
  <si>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</si>
  <si>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</si>
  <si>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</si>
  <si>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</si>
  <si>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</si>
  <si>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</si>
  <si>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</si>
  <si>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</si>
  <si>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</si>
  <si>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</si>
  <si>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</si>
  <si>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</si>
  <si>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</si>
  <si>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</si>
  <si>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</si>
  <si>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</si>
  <si>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</si>
  <si>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</si>
  <si>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</si>
  <si>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</si>
  <si>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</si>
  <si>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</si>
  <si>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</si>
  <si>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</si>
  <si>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</si>
  <si>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</si>
  <si>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</si>
  <si>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</si>
  <si>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</si>
  <si>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</si>
  <si>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</si>
  <si>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</si>
  <si>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</si>
  <si>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</si>
  <si>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</si>
  <si>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</si>
  <si>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</si>
  <si>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</si>
  <si>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</si>
  <si>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</si>
  <si>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</si>
  <si>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</si>
  <si>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</si>
  <si>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</si>
  <si>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</si>
  <si>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</si>
  <si>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</si>
  <si>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</si>
  <si>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</si>
  <si>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</si>
  <si>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</si>
  <si>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</si>
  <si>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</si>
  <si>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</si>
  <si>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</si>
  <si>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</si>
  <si>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</si>
  <si>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</si>
  <si>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</si>
  <si>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</si>
  <si>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</si>
  <si>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</si>
  <si>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</si>
  <si>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</si>
  <si>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</si>
  <si>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</si>
  <si>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</si>
  <si>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</si>
  <si>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</si>
  <si>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</si>
  <si>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</si>
  <si>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</si>
  <si>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</si>
  <si>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</si>
  <si>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</si>
  <si>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</si>
  <si>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</si>
  <si>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</si>
  <si>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</si>
  <si>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</si>
  <si>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</si>
  <si>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</si>
  <si>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</si>
  <si>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</si>
  <si>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</si>
  <si>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</si>
  <si>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</si>
  <si>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</si>
  <si>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</si>
  <si>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</si>
  <si>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</si>
  <si>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</si>
  <si>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</si>
  <si>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</si>
  <si>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</si>
  <si>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</si>
  <si>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</si>
  <si>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</si>
  <si>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</si>
  <si>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</si>
  <si>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</si>
  <si>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</si>
  <si>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</si>
  <si>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</si>
  <si>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</si>
  <si>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</si>
  <si>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</si>
  <si>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</si>
  <si>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</si>
  <si>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</si>
  <si>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</si>
  <si>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</si>
  <si>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</si>
  <si>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</si>
  <si>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</si>
  <si>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</si>
  <si>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</si>
  <si>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</si>
  <si>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</si>
  <si>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</si>
  <si>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</si>
  <si>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</si>
  <si>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</si>
  <si>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</si>
  <si>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</si>
  <si>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</si>
  <si>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</si>
  <si>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</si>
  <si>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</si>
  <si>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</si>
  <si>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</si>
  <si>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</si>
  <si>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</si>
  <si>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</si>
  <si>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</si>
  <si>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</si>
  <si>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</si>
  <si>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</si>
  <si>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</si>
  <si>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</si>
  <si>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</si>
  <si>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</si>
  <si>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</si>
  <si>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</si>
  <si>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</si>
  <si>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</si>
  <si>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</si>
  <si>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</si>
  <si>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</si>
  <si>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</si>
  <si>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</si>
  <si>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</si>
  <si>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</si>
  <si>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</si>
  <si>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</si>
  <si>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</si>
  <si>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</si>
  <si>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</si>
  <si>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</si>
  <si>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</si>
  <si>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</si>
  <si>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</si>
  <si>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</si>
  <si>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</si>
  <si>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</si>
  <si>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</si>
  <si>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</si>
  <si>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</si>
  <si>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</si>
  <si>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</si>
  <si>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</si>
  <si>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</si>
  <si>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</si>
  <si>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</si>
  <si>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</si>
  <si>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</si>
  <si>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</si>
  <si>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</si>
  <si>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</si>
  <si>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</si>
  <si>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</si>
  <si>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</si>
  <si>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</si>
  <si>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</si>
  <si>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</si>
  <si>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</si>
  <si>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</si>
  <si>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</si>
  <si>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</si>
  <si>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</si>
  <si>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</si>
  <si>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</si>
  <si>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</si>
  <si>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</si>
  <si>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</si>
  <si>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</si>
  <si>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F1+ / P-1 / A-1</t>
  </si>
  <si>
    <t>PASS</t>
  </si>
  <si>
    <t>Series 32</t>
  </si>
  <si>
    <t>Series 33</t>
  </si>
  <si>
    <t>Series 34</t>
  </si>
  <si>
    <t>Series 35</t>
  </si>
  <si>
    <t>Series 36</t>
  </si>
  <si>
    <t>Series 37</t>
  </si>
  <si>
    <t>Series 38</t>
  </si>
  <si>
    <t>Series 39</t>
  </si>
  <si>
    <t>Series 40</t>
  </si>
  <si>
    <t>Series 41</t>
  </si>
  <si>
    <t>Series 42</t>
  </si>
  <si>
    <t>3m Libor + 1.6%</t>
  </si>
  <si>
    <t>3m Libor +1.95%</t>
  </si>
  <si>
    <t>XS0746418499</t>
  </si>
  <si>
    <t>XS0746419380</t>
  </si>
  <si>
    <t>XS0746420040</t>
  </si>
  <si>
    <t>XS0746420719</t>
  </si>
  <si>
    <t>XS0746621704</t>
  </si>
  <si>
    <t>XS0746622009</t>
  </si>
  <si>
    <t>XS0749495254</t>
  </si>
  <si>
    <t>XS0749495767</t>
  </si>
  <si>
    <t>XS0761325009</t>
  </si>
  <si>
    <t>XS0765284467</t>
  </si>
  <si>
    <t>XS0765283733</t>
  </si>
  <si>
    <t>As at the report date, the maximum loan size was £ 1,003,125.00, the minimum loan size was £ -23,019.93 and the average loan size was £ 112,306.07.</t>
  </si>
  <si>
    <t>As at the report date, the maximum indexed LTV was 166.83, the minimum indexed LTV was 0.00 and the weighted average indexed LTV was 68.17.</t>
  </si>
  <si>
    <t>As at the report date, the maximum unindexed LTV was 209.55, the minimum unindexed LTV was -24.26 and the weighted average unindexed LTV was 64.10.</t>
  </si>
  <si>
    <t>Series 3 Tap 1</t>
  </si>
  <si>
    <t>Series 3 Tap 2</t>
  </si>
  <si>
    <t>Series 3 Tap 3</t>
  </si>
  <si>
    <t>Series 22 Tap 1</t>
  </si>
  <si>
    <t>Series 22 Tap 2</t>
  </si>
  <si>
    <t>Series 44</t>
  </si>
  <si>
    <t>Series 45</t>
  </si>
  <si>
    <t>Series 46</t>
  </si>
  <si>
    <t>Series 47</t>
  </si>
  <si>
    <t>A+ / A1- / A+</t>
  </si>
  <si>
    <t>A+ / Aa3- / AA-</t>
  </si>
  <si>
    <t>A / A1- / A</t>
  </si>
  <si>
    <t>A+ / Aa3- / A+</t>
  </si>
  <si>
    <t>A+ / Aa3 - / A+</t>
  </si>
  <si>
    <t>F1 / P-1- / A-1</t>
  </si>
  <si>
    <t>Arrears Capitalised at 30 April 2012</t>
  </si>
  <si>
    <t>Losses on Properties in Possession at 30 April 2012</t>
  </si>
  <si>
    <t>Properties in Possession at 30 April 2012</t>
  </si>
  <si>
    <t>Series 43</t>
  </si>
  <si>
    <t>3m Libor +1.70%</t>
  </si>
  <si>
    <t>XS0769914218</t>
  </si>
  <si>
    <t>A+ / A1- / A</t>
  </si>
  <si>
    <t>A / A2 / A-</t>
  </si>
  <si>
    <t>See page 148 of the prospectus</t>
  </si>
  <si>
    <t>Reserve Fund Required Amount</t>
  </si>
  <si>
    <t>Required to be established upon loss at F1 / P-1 / A-1+</t>
  </si>
  <si>
    <t>Reserve established on 13/02/12</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</si>
</sst>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7">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73">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22" fillId="0" borderId="6" xfId="0" applyNumberFormat="1" applyFont="1" applyFill="1" applyBorder="1" applyAlignment="1">
      <alignment horizontal="right" indent="1"/>
    </xf>
    <xf numFmtId="3" fontId="22" fillId="0" borderId="6" xfId="0" applyNumberFormat="1" applyFont="1" applyFill="1" applyBorder="1" applyAlignment="1">
      <alignment horizontal="right" vertical="center" indent="1"/>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3" xfId="10261" applyFont="1" applyFill="1" applyBorder="1" applyAlignment="1">
      <alignment horizontal="center"/>
    </xf>
    <xf numFmtId="0" fontId="6" fillId="0" borderId="3" xfId="0" applyFont="1" applyFill="1" applyBorder="1" applyAlignment="1">
      <alignment horizontal="center"/>
    </xf>
    <xf numFmtId="43" fontId="4" fillId="0" borderId="3" xfId="23339" applyFont="1" applyFill="1" applyBorder="1" applyAlignment="1">
      <alignment horizontal="right"/>
    </xf>
    <xf numFmtId="185" fontId="4" fillId="0" borderId="3" xfId="23451" applyNumberFormat="1" applyFont="1" applyFill="1" applyBorder="1" applyAlignment="1">
      <alignment horizontal="center"/>
    </xf>
    <xf numFmtId="184" fontId="4" fillId="0" borderId="3" xfId="10269" applyNumberFormat="1" applyFont="1" applyFill="1" applyBorder="1" applyAlignment="1">
      <alignment horizontal="center"/>
    </xf>
    <xf numFmtId="4" fontId="4" fillId="0" borderId="3" xfId="0" applyNumberFormat="1" applyFont="1" applyFill="1" applyBorder="1"/>
    <xf numFmtId="43" fontId="6" fillId="0" borderId="3" xfId="0" applyNumberFormat="1" applyFont="1" applyBorder="1" applyAlignment="1">
      <alignment horizontal="center"/>
    </xf>
    <xf numFmtId="176" fontId="4" fillId="0" borderId="3" xfId="0" applyNumberFormat="1" applyFont="1" applyFill="1" applyBorder="1" applyAlignment="1">
      <alignment horizontal="center"/>
    </xf>
    <xf numFmtId="0" fontId="6" fillId="0" borderId="9" xfId="10261" applyFont="1" applyFill="1" applyBorder="1" applyAlignment="1">
      <alignment horizontal="center"/>
    </xf>
    <xf numFmtId="43" fontId="4" fillId="0" borderId="9" xfId="23339" applyFont="1" applyFill="1" applyBorder="1" applyAlignment="1">
      <alignment horizontal="right"/>
    </xf>
    <xf numFmtId="185" fontId="4" fillId="0" borderId="9" xfId="23451" applyNumberFormat="1" applyFont="1" applyFill="1" applyBorder="1" applyAlignment="1">
      <alignment horizontal="center"/>
    </xf>
    <xf numFmtId="184" fontId="4" fillId="0" borderId="9" xfId="10269" applyNumberFormat="1" applyFont="1" applyFill="1" applyBorder="1" applyAlignment="1">
      <alignment horizontal="center"/>
    </xf>
    <xf numFmtId="43" fontId="6" fillId="0" borderId="9" xfId="0" applyNumberFormat="1" applyFont="1" applyBorder="1" applyAlignment="1">
      <alignment horizontal="center"/>
    </xf>
    <xf numFmtId="43" fontId="22" fillId="0" borderId="0" xfId="1" applyFont="1" applyFill="1"/>
    <xf numFmtId="43" fontId="22" fillId="0" borderId="9" xfId="1" applyFont="1" applyFill="1" applyBorder="1"/>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14" fontId="22" fillId="0" borderId="0" xfId="0" applyNumberFormat="1" applyFont="1" applyFill="1" applyBorder="1" applyAlignment="1">
      <alignment horizontal="center"/>
    </xf>
    <xf numFmtId="43" fontId="22" fillId="0" borderId="0" xfId="1" applyFont="1" applyFill="1" applyBorder="1"/>
    <xf numFmtId="10" fontId="22" fillId="0" borderId="0" xfId="0" applyNumberFormat="1" applyFont="1" applyFill="1" applyBorder="1" applyAlignment="1">
      <alignment horizontal="center"/>
    </xf>
    <xf numFmtId="43" fontId="22" fillId="0" borderId="6" xfId="1" applyFont="1" applyFill="1" applyBorder="1"/>
    <xf numFmtId="14" fontId="3" fillId="0" borderId="6" xfId="7644" applyNumberFormat="1" applyFont="1" applyFill="1" applyBorder="1" applyAlignment="1" applyProtection="1">
      <alignment horizontal="center"/>
      <protection locked="0"/>
    </xf>
    <xf numFmtId="10" fontId="3" fillId="0" borderId="6" xfId="7644" applyNumberFormat="1" applyFont="1" applyFill="1" applyBorder="1" applyAlignment="1">
      <alignment horizontal="center"/>
    </xf>
    <xf numFmtId="14" fontId="3" fillId="0" borderId="9" xfId="7644" applyNumberFormat="1" applyFont="1" applyFill="1" applyBorder="1" applyAlignment="1" applyProtection="1">
      <alignment horizontal="center"/>
      <protection locked="0"/>
    </xf>
    <xf numFmtId="10" fontId="3" fillId="0" borderId="9" xfId="7644" applyNumberFormat="1" applyFont="1" applyFill="1" applyBorder="1" applyAlignment="1">
      <alignment horizontal="center"/>
    </xf>
    <xf numFmtId="0" fontId="4" fillId="0" borderId="2" xfId="0" applyFont="1" applyFill="1" applyBorder="1" applyAlignment="1">
      <alignment horizontal="left"/>
    </xf>
    <xf numFmtId="0" fontId="4" fillId="0" borderId="7" xfId="0" applyFont="1" applyFill="1" applyBorder="1" applyAlignment="1">
      <alignment horizontal="left"/>
    </xf>
    <xf numFmtId="0" fontId="0" fillId="3" borderId="6" xfId="0" applyFill="1" applyBorder="1" applyAlignment="1">
      <alignment horizontal="center" vertical="center"/>
    </xf>
    <xf numFmtId="3" fontId="3" fillId="0" borderId="6" xfId="1" applyNumberFormat="1" applyFont="1" applyFill="1" applyBorder="1" applyAlignment="1"/>
    <xf numFmtId="3" fontId="3" fillId="0" borderId="9" xfId="1" applyNumberFormat="1" applyFont="1" applyFill="1" applyBorder="1" applyAlignment="1"/>
    <xf numFmtId="14" fontId="3" fillId="0" borderId="6" xfId="0" applyNumberFormat="1" applyFont="1" applyFill="1" applyBorder="1" applyAlignment="1" applyProtection="1">
      <alignment horizontal="center"/>
      <protection locked="0"/>
    </xf>
    <xf numFmtId="0" fontId="3" fillId="0" borderId="6" xfId="7644" applyFont="1" applyFill="1" applyBorder="1" applyAlignment="1" applyProtection="1">
      <alignment horizontal="center" vertical="center" wrapText="1"/>
      <protection locked="0"/>
    </xf>
    <xf numFmtId="174" fontId="3" fillId="0" borderId="6" xfId="1" applyNumberFormat="1" applyFont="1" applyFill="1" applyBorder="1"/>
    <xf numFmtId="184" fontId="3" fillId="0" borderId="6" xfId="0" applyNumberFormat="1" applyFont="1" applyFill="1" applyBorder="1" applyAlignment="1">
      <alignment horizontal="center"/>
    </xf>
    <xf numFmtId="0" fontId="0" fillId="4" borderId="7" xfId="0" applyFill="1" applyBorder="1" applyAlignment="1">
      <alignment horizontal="center"/>
    </xf>
    <xf numFmtId="0" fontId="0" fillId="4" borderId="7" xfId="0" applyFill="1" applyBorder="1" applyAlignment="1">
      <alignment horizontal="center" vertical="center"/>
    </xf>
    <xf numFmtId="184" fontId="4" fillId="0" borderId="3" xfId="23515" applyNumberFormat="1" applyFont="1" applyFill="1" applyBorder="1" applyAlignment="1">
      <alignment horizontal="center"/>
    </xf>
    <xf numFmtId="184" fontId="4" fillId="0" borderId="6" xfId="23515" applyNumberFormat="1" applyFont="1" applyFill="1" applyBorder="1" applyAlignment="1">
      <alignment horizontal="center"/>
    </xf>
    <xf numFmtId="184" fontId="4" fillId="0" borderId="9" xfId="23515" applyNumberFormat="1" applyFont="1" applyFill="1" applyBorder="1" applyAlignment="1">
      <alignment horizontal="center"/>
    </xf>
    <xf numFmtId="0" fontId="0" fillId="0" borderId="8" xfId="0" applyFont="1" applyFill="1" applyBorder="1" applyAlignment="1">
      <alignment horizontal="center" vertical="center" wrapText="1"/>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23875"/>
          <a:ext cx="14824075" cy="14763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20inc%20Issue%2047%20for%20MB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Processes"/>
      <sheetName val="IRpg1"/>
      <sheetName val="IRpg3"/>
      <sheetName val="IRpg4"/>
      <sheetName val="IRpg5"/>
      <sheetName val="IRpg6Incl"/>
      <sheetName val="IRpg6Excl"/>
      <sheetName val="IR Data"/>
      <sheetName val="Previous Months Strats"/>
      <sheetName val="Raw Strats"/>
      <sheetName val="Control"/>
      <sheetName val="Total No of Open Accounts - AS_"/>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v>41029</v>
          </cell>
        </row>
        <row r="3">
          <cell r="C3" t="str">
            <v>04-Apr-12 to 02-May-12</v>
          </cell>
        </row>
        <row r="4">
          <cell r="C4">
            <v>41031</v>
          </cell>
        </row>
        <row r="5">
          <cell r="C5">
            <v>41002</v>
          </cell>
        </row>
        <row r="6">
          <cell r="A6" t="str">
            <v>Current number of Mortgage Loans in Pool at 30 April 2012</v>
          </cell>
        </row>
        <row r="7">
          <cell r="A7" t="str">
            <v>Current £ value of Mortgage Loans in Pool at 30 April 2012</v>
          </cell>
        </row>
        <row r="9">
          <cell r="A9" t="str">
            <v>Weighted Average Yield on 02 May 2012</v>
          </cell>
        </row>
        <row r="10">
          <cell r="A10" t="str">
            <v>Current value of Mortgage Loans in Pool at 02 May 2012</v>
          </cell>
        </row>
        <row r="11">
          <cell r="A11" t="str">
            <v>Last months Closing Assets at 03 April 2012</v>
          </cell>
        </row>
        <row r="12">
          <cell r="A12" t="str">
            <v>Mortgage collections - Interest on 02 May 2012</v>
          </cell>
        </row>
        <row r="13">
          <cell r="A13" t="str">
            <v>Mortgage collections - Principal (Scheduled) on 02 May 2012</v>
          </cell>
        </row>
        <row r="15">
          <cell r="A15" t="str">
            <v>Mortgage collections - Principal (Unscheduled) on 02 May 2012</v>
          </cell>
        </row>
        <row r="22">
          <cell r="C22">
            <v>9.9000000000000008E-3</v>
          </cell>
        </row>
      </sheetData>
      <sheetData sheetId="9" refreshError="1"/>
      <sheetData sheetId="10">
        <row r="131">
          <cell r="A131" t="str">
            <v>As at the report date, the maximum seasoning for a loan was 200.00 months, the minimum seasoning was 9.00 months and the weighted average seasoning was 50.23 months.</v>
          </cell>
        </row>
        <row r="152">
          <cell r="A152" t="str">
            <v>As at the report date, the maximum remaining term for a loan was 556.00 months, the minimum remaining term was -41.00 months and the weighted average remaining term was 220.31 months.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35"/>
  <sheetViews>
    <sheetView tabSelected="1" view="pageLayout" zoomScale="75" zoomScaleNormal="100" zoomScalePageLayoutView="75" workbookViewId="0">
      <selection activeCell="I1" sqref="I1"/>
    </sheetView>
  </sheetViews>
  <sheetFormatPr defaultRowHeight="12"/>
  <cols>
    <col min="1" max="1" width="41.85546875" style="53" bestFit="1" customWidth="1"/>
    <col min="2" max="2" width="20.28515625" style="53" bestFit="1" customWidth="1"/>
    <col min="3" max="3" width="29.28515625" style="53" bestFit="1" customWidth="1"/>
    <col min="4" max="4" width="32" style="53" bestFit="1" customWidth="1"/>
    <col min="5" max="16384" width="9.140625" style="53"/>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4"/>
    </row>
    <row r="3" spans="1:17" s="29" customFormat="1" ht="12.75">
      <c r="A3" s="55"/>
      <c r="B3" s="20"/>
      <c r="C3" s="20"/>
      <c r="D3" s="21"/>
      <c r="E3" s="14"/>
      <c r="F3" s="23"/>
      <c r="G3" s="19"/>
      <c r="H3" s="16"/>
      <c r="I3" s="16"/>
      <c r="J3" s="16"/>
      <c r="K3" s="16"/>
      <c r="L3" s="14"/>
      <c r="M3" s="14"/>
      <c r="N3" s="14"/>
      <c r="O3" s="14"/>
      <c r="P3" s="14"/>
      <c r="Q3" s="54"/>
    </row>
    <row r="4" spans="1:17" s="29" customFormat="1" ht="12.75">
      <c r="A4" s="56"/>
      <c r="B4" s="20"/>
      <c r="C4" s="20"/>
      <c r="D4" s="22"/>
      <c r="E4" s="14"/>
      <c r="F4" s="15"/>
      <c r="G4" s="19"/>
      <c r="H4" s="16"/>
      <c r="I4" s="16"/>
      <c r="J4" s="16"/>
      <c r="K4" s="16"/>
      <c r="L4" s="14"/>
      <c r="M4" s="14"/>
      <c r="N4" s="14"/>
      <c r="O4" s="14"/>
      <c r="P4" s="14"/>
      <c r="Q4" s="54"/>
    </row>
    <row r="5" spans="1:17" s="29" customFormat="1" ht="12.75">
      <c r="A5" s="55"/>
      <c r="B5" s="23"/>
      <c r="C5" s="23"/>
      <c r="D5" s="22"/>
      <c r="E5" s="14"/>
      <c r="F5" s="15"/>
      <c r="G5" s="19"/>
      <c r="H5" s="16"/>
      <c r="I5" s="16"/>
      <c r="J5" s="16"/>
      <c r="K5" s="16"/>
      <c r="L5" s="14"/>
      <c r="M5" s="14"/>
      <c r="N5" s="14"/>
      <c r="O5" s="14"/>
      <c r="P5" s="14"/>
      <c r="Q5" s="54"/>
    </row>
    <row r="6" spans="1:17" s="29" customFormat="1" ht="12.75">
      <c r="A6" s="56"/>
      <c r="B6" s="23"/>
      <c r="C6" s="23"/>
      <c r="D6" s="22"/>
      <c r="E6" s="14"/>
      <c r="F6" s="15"/>
      <c r="G6" s="23"/>
      <c r="H6" s="16"/>
      <c r="I6" s="16"/>
      <c r="J6" s="16"/>
      <c r="K6" s="16"/>
      <c r="L6" s="14"/>
      <c r="M6" s="14"/>
      <c r="N6" s="14"/>
      <c r="O6" s="14"/>
      <c r="P6" s="14"/>
      <c r="Q6" s="54"/>
    </row>
    <row r="7" spans="1:17" s="29" customFormat="1" ht="12.75">
      <c r="A7" s="10"/>
      <c r="B7" s="23"/>
      <c r="C7" s="23"/>
      <c r="D7" s="14"/>
      <c r="E7" s="14"/>
      <c r="F7" s="15"/>
      <c r="G7" s="19"/>
      <c r="H7" s="16"/>
      <c r="I7" s="16"/>
      <c r="J7" s="16"/>
      <c r="K7" s="16"/>
      <c r="L7" s="14"/>
      <c r="M7" s="14"/>
      <c r="N7" s="14"/>
      <c r="O7" s="14"/>
      <c r="P7" s="14"/>
      <c r="Q7" s="54"/>
    </row>
    <row r="8" spans="1:17" s="29" customFormat="1" ht="12.75">
      <c r="A8" s="10"/>
      <c r="B8" s="23"/>
      <c r="C8" s="23"/>
      <c r="D8" s="14"/>
      <c r="E8" s="14"/>
      <c r="F8" s="15"/>
      <c r="G8" s="19"/>
      <c r="H8" s="16"/>
      <c r="I8" s="16"/>
      <c r="J8" s="16"/>
      <c r="K8" s="16"/>
      <c r="L8" s="14"/>
      <c r="M8" s="14"/>
      <c r="N8" s="14"/>
      <c r="O8" s="14"/>
      <c r="P8" s="14"/>
      <c r="Q8" s="54"/>
    </row>
    <row r="9" spans="1:17" s="29" customFormat="1" ht="12.75">
      <c r="A9" s="10"/>
      <c r="B9" s="23"/>
      <c r="C9" s="23"/>
      <c r="D9" s="14"/>
      <c r="E9" s="14"/>
      <c r="F9" s="15"/>
      <c r="G9" s="19"/>
      <c r="H9" s="16"/>
      <c r="I9" s="16"/>
      <c r="J9" s="16"/>
      <c r="K9" s="16"/>
      <c r="L9" s="14"/>
      <c r="M9" s="14"/>
      <c r="N9" s="14"/>
      <c r="O9" s="14"/>
      <c r="P9" s="14"/>
      <c r="Q9" s="54"/>
    </row>
    <row r="10" spans="1:17" s="29" customFormat="1" ht="12.75">
      <c r="A10" s="10"/>
      <c r="B10" s="23"/>
      <c r="C10" s="23"/>
      <c r="D10" s="14"/>
      <c r="E10" s="14"/>
      <c r="F10" s="15"/>
      <c r="G10" s="19"/>
      <c r="H10" s="16"/>
      <c r="I10" s="16"/>
      <c r="J10" s="16"/>
      <c r="K10" s="16"/>
      <c r="L10" s="14"/>
      <c r="M10" s="14"/>
      <c r="N10" s="14"/>
      <c r="O10" s="14"/>
      <c r="P10" s="14"/>
      <c r="Q10" s="54"/>
    </row>
    <row r="11" spans="1:17" s="29" customFormat="1" ht="12.75">
      <c r="A11" s="10"/>
      <c r="B11" s="23"/>
      <c r="C11" s="23"/>
      <c r="D11" s="14"/>
      <c r="E11" s="14"/>
      <c r="F11" s="15"/>
      <c r="G11" s="19"/>
      <c r="H11" s="16"/>
      <c r="I11" s="16"/>
      <c r="J11" s="16"/>
      <c r="K11" s="16"/>
      <c r="L11" s="14"/>
      <c r="M11" s="14"/>
      <c r="N11" s="14"/>
      <c r="O11" s="14"/>
      <c r="P11" s="14"/>
      <c r="Q11" s="54"/>
    </row>
    <row r="12" spans="1:17" s="29" customFormat="1" ht="12.75">
      <c r="A12" s="10"/>
      <c r="B12" s="23"/>
      <c r="C12" s="23"/>
      <c r="D12" s="14"/>
      <c r="E12" s="14"/>
      <c r="F12" s="15"/>
      <c r="G12" s="19"/>
      <c r="H12" s="16"/>
      <c r="I12" s="16"/>
      <c r="J12" s="16"/>
      <c r="K12" s="16"/>
      <c r="L12" s="14"/>
      <c r="M12" s="14"/>
      <c r="N12" s="14"/>
      <c r="O12" s="14"/>
      <c r="P12" s="14"/>
      <c r="Q12" s="54"/>
    </row>
    <row r="13" spans="1:17" s="29" customFormat="1" ht="12.75">
      <c r="A13" s="10"/>
      <c r="B13" s="23"/>
      <c r="C13" s="23"/>
      <c r="D13" s="14"/>
      <c r="E13" s="14"/>
      <c r="F13" s="15"/>
      <c r="G13" s="19"/>
      <c r="H13" s="16"/>
      <c r="I13" s="16"/>
      <c r="J13" s="16"/>
      <c r="K13" s="16"/>
      <c r="L13" s="14"/>
      <c r="M13" s="14"/>
      <c r="N13" s="14"/>
      <c r="O13" s="14"/>
      <c r="P13" s="14"/>
      <c r="Q13" s="54"/>
    </row>
    <row r="14" spans="1:17" s="29" customFormat="1" ht="13.5" thickBot="1">
      <c r="A14" s="23"/>
      <c r="B14" s="23"/>
      <c r="C14" s="23"/>
      <c r="D14" s="14"/>
      <c r="E14" s="14"/>
      <c r="F14" s="15"/>
      <c r="G14" s="19"/>
      <c r="H14" s="16"/>
      <c r="I14" s="16"/>
      <c r="J14" s="16"/>
      <c r="K14" s="16"/>
      <c r="L14" s="14"/>
      <c r="M14" s="14"/>
      <c r="N14" s="14"/>
      <c r="O14" s="16"/>
      <c r="P14" s="16"/>
      <c r="Q14" s="54"/>
    </row>
    <row r="15" spans="1:17" ht="12.75">
      <c r="A15" s="57" t="s">
        <v>56</v>
      </c>
      <c r="B15" s="58"/>
      <c r="C15" s="58"/>
      <c r="D15" s="464">
        <f>'[2]IR Data'!C2</f>
        <v>41029</v>
      </c>
      <c r="E15" s="25"/>
      <c r="F15" s="26"/>
      <c r="G15" s="19"/>
      <c r="H15" s="19"/>
      <c r="I15" s="19"/>
      <c r="J15" s="19"/>
      <c r="K15" s="19"/>
      <c r="L15" s="19"/>
      <c r="M15" s="19"/>
      <c r="N15" s="19"/>
      <c r="O15" s="27"/>
      <c r="P15" s="28"/>
      <c r="Q15" s="59"/>
    </row>
    <row r="16" spans="1:17" ht="12.75">
      <c r="A16" s="60" t="s">
        <v>57</v>
      </c>
      <c r="B16" s="61"/>
      <c r="C16" s="61"/>
      <c r="D16" s="465" t="str">
        <f>'[2]IR Data'!C3</f>
        <v>04-Apr-12 to 02-May-12</v>
      </c>
      <c r="E16" s="25"/>
      <c r="F16" s="25"/>
      <c r="G16" s="19"/>
      <c r="H16" s="19"/>
      <c r="I16" s="19"/>
      <c r="J16" s="19"/>
      <c r="K16" s="19"/>
      <c r="L16" s="19"/>
      <c r="M16" s="19"/>
      <c r="N16" s="19"/>
      <c r="O16" s="27"/>
      <c r="P16" s="28"/>
      <c r="Q16" s="59"/>
    </row>
    <row r="17" spans="1:17" ht="12.75">
      <c r="A17" s="60" t="s">
        <v>58</v>
      </c>
      <c r="B17" s="61"/>
      <c r="C17" s="61"/>
      <c r="D17" s="465">
        <f>'[2]IR Data'!C4</f>
        <v>41031</v>
      </c>
      <c r="E17" s="25"/>
      <c r="F17" s="25"/>
      <c r="G17" s="19"/>
      <c r="H17" s="19"/>
      <c r="I17" s="19"/>
      <c r="J17" s="19"/>
      <c r="K17" s="19"/>
      <c r="L17" s="19"/>
      <c r="M17" s="19"/>
      <c r="N17" s="19"/>
      <c r="O17" s="27"/>
      <c r="P17" s="28"/>
      <c r="Q17" s="59"/>
    </row>
    <row r="18" spans="1:17" ht="13.5" thickBot="1">
      <c r="A18" s="62" t="s">
        <v>59</v>
      </c>
      <c r="B18" s="63"/>
      <c r="C18" s="63"/>
      <c r="D18" s="466">
        <f>'[2]IR Data'!C5</f>
        <v>41002</v>
      </c>
      <c r="E18" s="25"/>
      <c r="F18" s="25"/>
      <c r="G18" s="19"/>
      <c r="H18" s="19"/>
      <c r="I18" s="19"/>
      <c r="J18" s="19"/>
      <c r="K18" s="19"/>
      <c r="L18" s="19"/>
      <c r="M18" s="19"/>
      <c r="N18" s="19"/>
      <c r="O18" s="27"/>
      <c r="P18" s="28"/>
      <c r="Q18" s="59"/>
    </row>
    <row r="19" spans="1:17" ht="12.75">
      <c r="A19" s="23"/>
      <c r="B19" s="23"/>
      <c r="C19" s="23"/>
      <c r="D19" s="14"/>
      <c r="E19" s="14"/>
      <c r="F19" s="15"/>
      <c r="G19" s="15"/>
      <c r="H19" s="16"/>
      <c r="I19" s="16"/>
      <c r="J19" s="16"/>
      <c r="K19" s="16"/>
      <c r="L19" s="14"/>
      <c r="M19" s="14"/>
      <c r="N19" s="14"/>
      <c r="O19" s="16"/>
      <c r="P19" s="17"/>
      <c r="Q19" s="64"/>
    </row>
    <row r="20" spans="1:17" ht="28.5" customHeight="1">
      <c r="A20" s="538" t="s">
        <v>445</v>
      </c>
      <c r="B20" s="539"/>
      <c r="C20" s="539"/>
      <c r="D20" s="539"/>
      <c r="E20" s="539"/>
      <c r="F20" s="539"/>
      <c r="G20" s="539"/>
      <c r="H20" s="539"/>
      <c r="I20" s="539"/>
      <c r="J20" s="539"/>
      <c r="K20" s="539"/>
      <c r="L20" s="539"/>
      <c r="M20" s="539"/>
      <c r="N20" s="539"/>
      <c r="O20" s="539"/>
      <c r="P20" s="539"/>
      <c r="Q20" s="64"/>
    </row>
    <row r="21" spans="1:17" ht="12.75">
      <c r="A21" s="23"/>
      <c r="B21" s="23"/>
      <c r="C21" s="23"/>
      <c r="D21" s="14"/>
      <c r="E21" s="14"/>
      <c r="F21" s="15"/>
      <c r="G21" s="15"/>
      <c r="H21" s="16"/>
      <c r="I21" s="16"/>
      <c r="J21" s="16"/>
      <c r="K21" s="16"/>
      <c r="L21" s="14"/>
      <c r="M21" s="14"/>
      <c r="N21" s="14"/>
      <c r="O21" s="16"/>
      <c r="P21" s="17"/>
      <c r="Q21" s="64"/>
    </row>
    <row r="22" spans="1:17" ht="66.75" customHeight="1">
      <c r="A22" s="540" t="s">
        <v>60</v>
      </c>
      <c r="B22" s="540"/>
      <c r="C22" s="540"/>
      <c r="D22" s="540"/>
      <c r="E22" s="540"/>
      <c r="F22" s="540"/>
      <c r="G22" s="540"/>
      <c r="H22" s="540"/>
      <c r="I22" s="540"/>
      <c r="J22" s="540"/>
      <c r="K22" s="540"/>
      <c r="L22" s="540"/>
      <c r="M22" s="540"/>
      <c r="N22" s="540"/>
      <c r="O22" s="540"/>
      <c r="P22" s="540"/>
      <c r="Q22" s="64"/>
    </row>
    <row r="23" spans="1:17" ht="12.75">
      <c r="A23" s="34"/>
      <c r="B23" s="34"/>
      <c r="C23" s="34"/>
      <c r="D23" s="14"/>
      <c r="E23" s="14"/>
      <c r="F23" s="34"/>
      <c r="G23" s="34"/>
      <c r="H23" s="34"/>
      <c r="I23" s="34"/>
      <c r="J23" s="34"/>
      <c r="K23" s="34"/>
      <c r="L23" s="34"/>
      <c r="M23" s="34"/>
      <c r="N23" s="34"/>
      <c r="O23" s="16"/>
      <c r="P23" s="17"/>
      <c r="Q23" s="64"/>
    </row>
    <row r="24" spans="1:17" ht="41.25" customHeight="1">
      <c r="A24" s="540"/>
      <c r="B24" s="540"/>
      <c r="C24" s="540"/>
      <c r="D24" s="540"/>
      <c r="E24" s="540"/>
      <c r="F24" s="540"/>
      <c r="G24" s="540"/>
      <c r="H24" s="540"/>
      <c r="I24" s="540"/>
      <c r="J24" s="540"/>
      <c r="K24" s="540"/>
      <c r="L24" s="540"/>
      <c r="M24" s="540"/>
      <c r="N24" s="540"/>
      <c r="O24" s="540"/>
      <c r="P24" s="540"/>
      <c r="Q24" s="64"/>
    </row>
    <row r="25" spans="1:17" ht="12.75" customHeight="1">
      <c r="A25" s="540"/>
      <c r="B25" s="540"/>
      <c r="C25" s="540"/>
      <c r="D25" s="540"/>
      <c r="E25" s="540"/>
      <c r="F25" s="540"/>
      <c r="G25" s="540"/>
      <c r="H25" s="540"/>
      <c r="I25" s="540"/>
      <c r="J25" s="540"/>
      <c r="K25" s="540"/>
      <c r="L25" s="540"/>
      <c r="M25" s="540"/>
      <c r="N25" s="540"/>
      <c r="O25" s="540"/>
      <c r="P25" s="540"/>
      <c r="Q25" s="64"/>
    </row>
    <row r="26" spans="1:17" ht="12.75">
      <c r="A26" s="541" t="s">
        <v>61</v>
      </c>
      <c r="B26" s="541"/>
      <c r="C26" s="34"/>
      <c r="D26" s="14"/>
      <c r="E26" s="14"/>
      <c r="F26" s="34"/>
      <c r="G26" s="34"/>
      <c r="H26" s="34"/>
      <c r="I26" s="34"/>
      <c r="J26" s="34"/>
      <c r="K26" s="34"/>
      <c r="L26" s="34"/>
      <c r="M26" s="34"/>
      <c r="N26" s="34"/>
      <c r="O26" s="16"/>
      <c r="P26" s="17"/>
      <c r="Q26" s="64"/>
    </row>
    <row r="27" spans="1:17" ht="12.75">
      <c r="A27" s="14"/>
      <c r="B27" s="14"/>
      <c r="C27" s="14"/>
      <c r="D27" s="14"/>
      <c r="E27" s="14"/>
      <c r="F27" s="14"/>
      <c r="G27" s="14"/>
      <c r="H27" s="14"/>
      <c r="I27" s="14"/>
      <c r="J27" s="14"/>
      <c r="K27" s="14"/>
      <c r="L27" s="14"/>
      <c r="M27" s="14"/>
      <c r="N27" s="14"/>
      <c r="O27" s="16"/>
      <c r="P27" s="17"/>
      <c r="Q27" s="64"/>
    </row>
    <row r="28" spans="1:17" ht="12.75">
      <c r="A28" s="14" t="s">
        <v>62</v>
      </c>
      <c r="B28" s="14"/>
      <c r="C28" s="14"/>
      <c r="D28" s="14"/>
      <c r="E28" s="14"/>
      <c r="F28" s="14"/>
      <c r="G28" s="14"/>
      <c r="H28" s="14"/>
      <c r="I28" s="14"/>
      <c r="J28" s="14"/>
      <c r="K28" s="14"/>
      <c r="L28" s="14"/>
      <c r="M28" s="14"/>
      <c r="N28" s="14"/>
      <c r="O28" s="16"/>
      <c r="P28" s="17"/>
      <c r="Q28" s="64"/>
    </row>
    <row r="29" spans="1:17" ht="12.75">
      <c r="A29" s="65"/>
      <c r="B29" s="66"/>
      <c r="C29" s="67"/>
      <c r="D29" s="66"/>
      <c r="E29" s="14"/>
      <c r="F29" s="14"/>
      <c r="G29" s="14"/>
      <c r="H29" s="14"/>
      <c r="I29" s="14"/>
      <c r="J29" s="14"/>
      <c r="K29" s="14"/>
      <c r="L29" s="14"/>
      <c r="M29" s="14"/>
      <c r="N29" s="14"/>
      <c r="O29" s="16"/>
      <c r="P29" s="17"/>
      <c r="Q29" s="64"/>
    </row>
    <row r="30" spans="1:17" ht="12.75">
      <c r="A30" s="34"/>
      <c r="B30" s="67"/>
      <c r="C30" s="67"/>
      <c r="D30" s="14"/>
      <c r="E30" s="14"/>
      <c r="F30" s="14"/>
      <c r="G30" s="14"/>
      <c r="H30" s="14"/>
      <c r="I30" s="14"/>
      <c r="J30" s="14"/>
      <c r="K30" s="14"/>
      <c r="L30" s="14"/>
      <c r="M30" s="14"/>
      <c r="N30" s="14"/>
      <c r="O30" s="16"/>
      <c r="P30" s="17"/>
      <c r="Q30" s="64"/>
    </row>
    <row r="31" spans="1:17" ht="12.75">
      <c r="A31" s="66" t="s">
        <v>63</v>
      </c>
      <c r="B31" s="24" t="s">
        <v>64</v>
      </c>
      <c r="C31" s="67" t="s">
        <v>65</v>
      </c>
      <c r="D31" s="35"/>
      <c r="E31" s="35"/>
      <c r="F31" s="36"/>
      <c r="G31" s="36"/>
      <c r="H31" s="14"/>
      <c r="I31" s="14"/>
      <c r="J31" s="14"/>
      <c r="K31" s="14"/>
      <c r="L31" s="14"/>
      <c r="M31" s="14"/>
      <c r="N31" s="14"/>
      <c r="O31" s="16"/>
      <c r="P31" s="17"/>
      <c r="Q31" s="64"/>
    </row>
    <row r="32" spans="1:17" ht="12.75">
      <c r="A32" s="34"/>
      <c r="B32" s="66"/>
      <c r="C32" s="67"/>
      <c r="D32" s="35"/>
      <c r="E32" s="35"/>
      <c r="F32" s="36"/>
      <c r="G32" s="36"/>
      <c r="H32" s="14"/>
      <c r="I32" s="14"/>
      <c r="J32" s="14"/>
      <c r="K32" s="14"/>
      <c r="L32" s="14"/>
      <c r="M32" s="14"/>
      <c r="N32" s="14"/>
      <c r="O32" s="16"/>
      <c r="P32" s="17"/>
      <c r="Q32" s="64"/>
    </row>
    <row r="33" spans="1:17">
      <c r="A33" s="33"/>
      <c r="B33" s="33"/>
      <c r="C33" s="33"/>
      <c r="D33" s="30"/>
      <c r="E33" s="37"/>
      <c r="F33" s="38"/>
      <c r="G33" s="38"/>
      <c r="H33" s="30"/>
      <c r="I33" s="30"/>
      <c r="J33" s="30"/>
      <c r="K33" s="30"/>
      <c r="L33" s="30"/>
      <c r="M33" s="30"/>
      <c r="N33" s="30"/>
      <c r="O33" s="31"/>
      <c r="P33" s="32"/>
      <c r="Q33" s="64"/>
    </row>
    <row r="34" spans="1:17">
      <c r="A34" s="33"/>
      <c r="B34" s="68"/>
      <c r="C34" s="33"/>
      <c r="D34" s="37"/>
      <c r="E34" s="37"/>
      <c r="F34" s="69"/>
      <c r="G34" s="30"/>
      <c r="H34" s="30"/>
      <c r="I34" s="30"/>
      <c r="J34" s="30"/>
      <c r="K34" s="30"/>
      <c r="L34" s="30"/>
      <c r="M34" s="30"/>
      <c r="N34" s="30"/>
      <c r="O34" s="31"/>
      <c r="P34" s="32"/>
      <c r="Q34" s="64"/>
    </row>
    <row r="35" spans="1:17">
      <c r="A35" s="68"/>
      <c r="B35" s="68"/>
      <c r="C35" s="69"/>
      <c r="D35" s="30"/>
      <c r="E35" s="30"/>
      <c r="F35" s="30"/>
      <c r="G35" s="30"/>
      <c r="H35" s="30"/>
      <c r="I35" s="30"/>
      <c r="J35" s="30"/>
      <c r="K35" s="30"/>
      <c r="L35" s="38"/>
      <c r="M35" s="38"/>
      <c r="N35" s="38"/>
      <c r="O35" s="39"/>
      <c r="P35" s="40"/>
      <c r="Q35" s="59"/>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oddHeader>&amp;CCovered Bond Investors' Report - April 2012</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topLeftCell="C4" zoomScaleNormal="100" workbookViewId="0">
      <selection activeCell="F19" sqref="F19"/>
    </sheetView>
  </sheetViews>
  <sheetFormatPr defaultRowHeight="12"/>
  <cols>
    <col min="1" max="1" width="5.7109375" style="179" customWidth="1"/>
    <col min="2" max="2" width="33.85546875" style="179" customWidth="1"/>
    <col min="3" max="3" width="36.28515625" style="179" customWidth="1"/>
    <col min="4" max="5" width="18.7109375" style="179" customWidth="1"/>
    <col min="6" max="6" width="37.28515625" style="179" customWidth="1"/>
    <col min="7" max="7" width="85.5703125" style="179" customWidth="1"/>
    <col min="8" max="16384" width="9.140625" style="179"/>
  </cols>
  <sheetData>
    <row r="2" spans="2:7" ht="12.75" thickBot="1">
      <c r="B2" s="83" t="s">
        <v>0</v>
      </c>
      <c r="C2" s="178"/>
      <c r="D2" s="178"/>
      <c r="E2" s="178"/>
      <c r="F2" s="178"/>
      <c r="G2" s="178"/>
    </row>
    <row r="3" spans="2:7" ht="12.75" thickBot="1"/>
    <row r="4" spans="2:7" ht="24.75" thickBot="1">
      <c r="B4" s="461"/>
      <c r="C4" s="461"/>
      <c r="D4" s="1" t="s">
        <v>1</v>
      </c>
      <c r="E4" s="1" t="s">
        <v>2</v>
      </c>
      <c r="F4" s="2" t="s">
        <v>3</v>
      </c>
      <c r="G4" s="1" t="s">
        <v>4</v>
      </c>
    </row>
    <row r="5" spans="2:7">
      <c r="B5" s="545" t="s">
        <v>5</v>
      </c>
      <c r="C5" s="547" t="s">
        <v>6</v>
      </c>
      <c r="D5" s="180"/>
      <c r="E5" s="180"/>
      <c r="F5" s="181" t="s">
        <v>7</v>
      </c>
      <c r="G5" s="182" t="s">
        <v>8</v>
      </c>
    </row>
    <row r="6" spans="2:7" ht="24">
      <c r="B6" s="546"/>
      <c r="C6" s="548"/>
      <c r="D6" s="525" t="s">
        <v>513</v>
      </c>
      <c r="E6" s="183" t="s">
        <v>461</v>
      </c>
      <c r="F6" s="184" t="s">
        <v>9</v>
      </c>
      <c r="G6" s="185" t="s">
        <v>10</v>
      </c>
    </row>
    <row r="7" spans="2:7" ht="36">
      <c r="B7" s="3"/>
      <c r="C7" s="186"/>
      <c r="D7" s="187"/>
      <c r="E7" s="187"/>
      <c r="F7" s="188" t="s">
        <v>11</v>
      </c>
      <c r="G7" s="189" t="s">
        <v>12</v>
      </c>
    </row>
    <row r="8" spans="2:7">
      <c r="B8" s="4" t="s">
        <v>13</v>
      </c>
      <c r="C8" s="190" t="s">
        <v>14</v>
      </c>
      <c r="D8" s="532" t="s">
        <v>513</v>
      </c>
      <c r="E8" s="191" t="s">
        <v>461</v>
      </c>
      <c r="F8" s="192"/>
      <c r="G8" s="192"/>
    </row>
    <row r="9" spans="2:7">
      <c r="B9" s="3" t="s">
        <v>15</v>
      </c>
      <c r="C9" s="186" t="s">
        <v>16</v>
      </c>
      <c r="D9" s="187"/>
      <c r="E9" s="187"/>
      <c r="F9" s="193"/>
      <c r="G9" s="193"/>
    </row>
    <row r="10" spans="2:7">
      <c r="B10" s="4" t="s">
        <v>17</v>
      </c>
      <c r="C10" s="190" t="s">
        <v>14</v>
      </c>
      <c r="D10" s="532" t="s">
        <v>513</v>
      </c>
      <c r="E10" s="191" t="s">
        <v>461</v>
      </c>
      <c r="F10" s="194" t="s">
        <v>18</v>
      </c>
      <c r="G10" s="195" t="s">
        <v>19</v>
      </c>
    </row>
    <row r="11" spans="2:7">
      <c r="B11" s="3" t="s">
        <v>20</v>
      </c>
      <c r="C11" s="186" t="s">
        <v>14</v>
      </c>
      <c r="D11" s="525" t="s">
        <v>513</v>
      </c>
      <c r="E11" s="187" t="s">
        <v>461</v>
      </c>
      <c r="F11" s="188" t="s">
        <v>11</v>
      </c>
      <c r="G11" s="196" t="s">
        <v>21</v>
      </c>
    </row>
    <row r="12" spans="2:7" ht="36">
      <c r="B12" s="5" t="s">
        <v>22</v>
      </c>
      <c r="C12" s="197" t="s">
        <v>14</v>
      </c>
      <c r="D12" s="533" t="s">
        <v>513</v>
      </c>
      <c r="E12" s="513" t="s">
        <v>461</v>
      </c>
      <c r="F12" s="194" t="s">
        <v>11</v>
      </c>
      <c r="G12" s="198" t="s">
        <v>12</v>
      </c>
    </row>
    <row r="13" spans="2:7">
      <c r="B13" s="3" t="s">
        <v>23</v>
      </c>
      <c r="C13" s="186" t="s">
        <v>24</v>
      </c>
      <c r="D13" s="187"/>
      <c r="E13" s="187"/>
      <c r="F13" s="188"/>
      <c r="G13" s="196"/>
    </row>
    <row r="14" spans="2:7" ht="24">
      <c r="B14" s="5" t="s">
        <v>25</v>
      </c>
      <c r="C14" s="197" t="s">
        <v>14</v>
      </c>
      <c r="D14" s="532" t="s">
        <v>513</v>
      </c>
      <c r="E14" s="191" t="s">
        <v>461</v>
      </c>
      <c r="F14" s="194" t="s">
        <v>26</v>
      </c>
      <c r="G14" s="195" t="s">
        <v>27</v>
      </c>
    </row>
    <row r="15" spans="2:7" ht="24">
      <c r="B15" s="459" t="s">
        <v>28</v>
      </c>
      <c r="C15" s="460" t="s">
        <v>29</v>
      </c>
      <c r="D15" s="525" t="s">
        <v>513</v>
      </c>
      <c r="E15" s="444" t="s">
        <v>506</v>
      </c>
      <c r="F15" s="188" t="s">
        <v>26</v>
      </c>
      <c r="G15" s="196" t="s">
        <v>30</v>
      </c>
    </row>
    <row r="16" spans="2:7" ht="24">
      <c r="B16" s="5" t="s">
        <v>31</v>
      </c>
      <c r="C16" s="197" t="s">
        <v>6</v>
      </c>
      <c r="D16" s="532" t="s">
        <v>513</v>
      </c>
      <c r="E16" s="513" t="s">
        <v>461</v>
      </c>
      <c r="F16" s="194" t="s">
        <v>32</v>
      </c>
      <c r="G16" s="199" t="s">
        <v>33</v>
      </c>
    </row>
    <row r="17" spans="2:7" ht="24">
      <c r="B17" s="459"/>
      <c r="C17" s="460"/>
      <c r="D17" s="183"/>
      <c r="E17" s="183"/>
      <c r="F17" s="188" t="s">
        <v>34</v>
      </c>
      <c r="G17" s="196" t="s">
        <v>35</v>
      </c>
    </row>
    <row r="18" spans="2:7" ht="24">
      <c r="B18" s="459"/>
      <c r="C18" s="460"/>
      <c r="D18" s="183"/>
      <c r="E18" s="183"/>
      <c r="F18" s="188" t="s">
        <v>36</v>
      </c>
      <c r="G18" s="196" t="s">
        <v>37</v>
      </c>
    </row>
    <row r="19" spans="2:7" ht="24">
      <c r="B19" s="459" t="s">
        <v>38</v>
      </c>
      <c r="C19" s="460" t="s">
        <v>6</v>
      </c>
      <c r="D19" s="525" t="s">
        <v>513</v>
      </c>
      <c r="E19" s="183" t="s">
        <v>461</v>
      </c>
      <c r="F19" s="188" t="s">
        <v>39</v>
      </c>
      <c r="G19" s="196" t="s">
        <v>40</v>
      </c>
    </row>
    <row r="20" spans="2:7" ht="36">
      <c r="B20" s="6"/>
      <c r="C20" s="200"/>
      <c r="D20" s="514"/>
      <c r="E20" s="514"/>
      <c r="F20" s="537" t="s">
        <v>41</v>
      </c>
      <c r="G20" s="202" t="s">
        <v>42</v>
      </c>
    </row>
    <row r="21" spans="2:7" ht="24">
      <c r="B21" s="5"/>
      <c r="C21" s="542" t="s">
        <v>43</v>
      </c>
      <c r="D21" s="203"/>
      <c r="E21" s="203"/>
      <c r="F21" s="194" t="s">
        <v>44</v>
      </c>
      <c r="G21" s="195" t="s">
        <v>45</v>
      </c>
    </row>
    <row r="22" spans="2:7" ht="24">
      <c r="B22" s="5"/>
      <c r="C22" s="542"/>
      <c r="D22" s="190" t="s">
        <v>501</v>
      </c>
      <c r="E22" s="458" t="s">
        <v>506</v>
      </c>
      <c r="F22" s="194" t="s">
        <v>46</v>
      </c>
      <c r="G22" s="195" t="s">
        <v>47</v>
      </c>
    </row>
    <row r="23" spans="2:7" ht="24">
      <c r="B23" s="5"/>
      <c r="C23" s="542"/>
      <c r="D23" s="513"/>
      <c r="E23" s="513"/>
      <c r="F23" s="194" t="s">
        <v>36</v>
      </c>
      <c r="G23" s="195" t="s">
        <v>37</v>
      </c>
    </row>
    <row r="24" spans="2:7" ht="24">
      <c r="B24" s="6"/>
      <c r="C24" s="549" t="s">
        <v>48</v>
      </c>
      <c r="D24" s="204"/>
      <c r="E24" s="204"/>
      <c r="F24" s="201" t="s">
        <v>44</v>
      </c>
      <c r="G24" s="202" t="s">
        <v>45</v>
      </c>
    </row>
    <row r="25" spans="2:7" ht="24">
      <c r="B25" s="6"/>
      <c r="C25" s="549"/>
      <c r="D25" s="444" t="s">
        <v>502</v>
      </c>
      <c r="E25" s="444" t="s">
        <v>462</v>
      </c>
      <c r="F25" s="201" t="s">
        <v>46</v>
      </c>
      <c r="G25" s="202" t="s">
        <v>47</v>
      </c>
    </row>
    <row r="26" spans="2:7" ht="24">
      <c r="B26" s="6"/>
      <c r="C26" s="549"/>
      <c r="D26" s="514"/>
      <c r="E26" s="514"/>
      <c r="F26" s="201" t="s">
        <v>36</v>
      </c>
      <c r="G26" s="196" t="s">
        <v>37</v>
      </c>
    </row>
    <row r="27" spans="2:7" ht="24">
      <c r="B27" s="5"/>
      <c r="C27" s="542" t="s">
        <v>29</v>
      </c>
      <c r="D27" s="203"/>
      <c r="E27" s="203"/>
      <c r="F27" s="194" t="s">
        <v>44</v>
      </c>
      <c r="G27" s="195" t="s">
        <v>45</v>
      </c>
    </row>
    <row r="28" spans="2:7" ht="24">
      <c r="B28" s="5"/>
      <c r="C28" s="542"/>
      <c r="D28" s="458" t="s">
        <v>503</v>
      </c>
      <c r="E28" s="458" t="s">
        <v>506</v>
      </c>
      <c r="F28" s="194" t="s">
        <v>46</v>
      </c>
      <c r="G28" s="195" t="s">
        <v>47</v>
      </c>
    </row>
    <row r="29" spans="2:7" ht="24">
      <c r="B29" s="5"/>
      <c r="C29" s="542"/>
      <c r="D29" s="513"/>
      <c r="E29" s="513"/>
      <c r="F29" s="194" t="s">
        <v>36</v>
      </c>
      <c r="G29" s="195" t="s">
        <v>37</v>
      </c>
    </row>
    <row r="30" spans="2:7" ht="24">
      <c r="B30" s="6"/>
      <c r="C30" s="549" t="s">
        <v>49</v>
      </c>
      <c r="D30" s="204"/>
      <c r="E30" s="204"/>
      <c r="F30" s="201" t="s">
        <v>44</v>
      </c>
      <c r="G30" s="202" t="s">
        <v>45</v>
      </c>
    </row>
    <row r="31" spans="2:7" ht="24">
      <c r="B31" s="6"/>
      <c r="C31" s="549"/>
      <c r="D31" s="444" t="s">
        <v>504</v>
      </c>
      <c r="E31" s="514" t="s">
        <v>463</v>
      </c>
      <c r="F31" s="201" t="s">
        <v>46</v>
      </c>
      <c r="G31" s="202" t="s">
        <v>47</v>
      </c>
    </row>
    <row r="32" spans="2:7" ht="24">
      <c r="B32" s="6"/>
      <c r="C32" s="549"/>
      <c r="D32" s="514"/>
      <c r="E32" s="514"/>
      <c r="F32" s="201" t="s">
        <v>36</v>
      </c>
      <c r="G32" s="196" t="s">
        <v>37</v>
      </c>
    </row>
    <row r="33" spans="2:7" ht="24">
      <c r="B33" s="5"/>
      <c r="C33" s="542" t="s">
        <v>449</v>
      </c>
      <c r="D33" s="203"/>
      <c r="E33" s="203"/>
      <c r="F33" s="194" t="s">
        <v>44</v>
      </c>
      <c r="G33" s="195" t="s">
        <v>45</v>
      </c>
    </row>
    <row r="34" spans="2:7" ht="24">
      <c r="B34" s="5"/>
      <c r="C34" s="542"/>
      <c r="D34" s="458" t="s">
        <v>514</v>
      </c>
      <c r="E34" s="458" t="s">
        <v>461</v>
      </c>
      <c r="F34" s="194" t="s">
        <v>46</v>
      </c>
      <c r="G34" s="195" t="s">
        <v>47</v>
      </c>
    </row>
    <row r="35" spans="2:7" ht="24">
      <c r="B35" s="5"/>
      <c r="C35" s="542"/>
      <c r="D35" s="513"/>
      <c r="E35" s="513"/>
      <c r="F35" s="194" t="s">
        <v>36</v>
      </c>
      <c r="G35" s="195" t="s">
        <v>37</v>
      </c>
    </row>
    <row r="36" spans="2:7">
      <c r="B36" s="7" t="s">
        <v>50</v>
      </c>
      <c r="C36" s="205" t="s">
        <v>49</v>
      </c>
      <c r="D36" s="444" t="s">
        <v>505</v>
      </c>
      <c r="E36" s="514" t="s">
        <v>463</v>
      </c>
      <c r="F36" s="201"/>
      <c r="G36" s="201"/>
    </row>
    <row r="37" spans="2:7" ht="24">
      <c r="B37" s="5" t="s">
        <v>51</v>
      </c>
      <c r="C37" s="206" t="s">
        <v>52</v>
      </c>
      <c r="D37" s="191"/>
      <c r="E37" s="191"/>
      <c r="F37" s="194"/>
      <c r="G37" s="194"/>
    </row>
    <row r="38" spans="2:7" ht="12.75" thickBot="1">
      <c r="B38" s="8" t="s">
        <v>53</v>
      </c>
      <c r="C38" s="207" t="s">
        <v>54</v>
      </c>
      <c r="D38" s="208"/>
      <c r="E38" s="208"/>
      <c r="F38" s="209"/>
      <c r="G38" s="209"/>
    </row>
    <row r="39" spans="2:7">
      <c r="B39" s="543" t="s">
        <v>55</v>
      </c>
      <c r="C39" s="544"/>
      <c r="D39" s="544"/>
      <c r="E39" s="544"/>
      <c r="F39" s="544"/>
      <c r="G39" s="544"/>
    </row>
    <row r="40" spans="2:7">
      <c r="F40" s="210"/>
    </row>
    <row r="55" spans="3:3">
      <c r="C55" s="463"/>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April 2012</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topLeftCell="E1" zoomScaleNormal="100" workbookViewId="0">
      <selection activeCell="I11" sqref="I11:L12"/>
    </sheetView>
  </sheetViews>
  <sheetFormatPr defaultRowHeight="12"/>
  <cols>
    <col min="1" max="1" width="9.140625" style="11"/>
    <col min="2" max="2" width="34.85546875" style="11" customWidth="1"/>
    <col min="3" max="3" width="9.140625" style="11"/>
    <col min="4" max="8" width="22.140625" style="11" customWidth="1"/>
    <col min="9" max="9" width="58.28515625" style="11" bestFit="1" customWidth="1"/>
    <col min="10" max="11" width="9.140625" style="11"/>
    <col min="12" max="12" width="16.28515625" style="11" bestFit="1" customWidth="1"/>
    <col min="13" max="16384" width="9.140625" style="11"/>
  </cols>
  <sheetData>
    <row r="2" spans="2:12" ht="12.75" thickBot="1">
      <c r="B2" s="83" t="s">
        <v>66</v>
      </c>
      <c r="C2" s="83"/>
      <c r="D2" s="83"/>
      <c r="E2" s="83"/>
      <c r="F2" s="83"/>
      <c r="G2" s="83"/>
      <c r="H2" s="83"/>
      <c r="I2" s="83"/>
      <c r="J2" s="83"/>
      <c r="K2" s="83"/>
      <c r="L2" s="83"/>
    </row>
    <row r="3" spans="2:12" ht="12.75" thickBot="1"/>
    <row r="4" spans="2:12">
      <c r="B4" s="322" t="s">
        <v>67</v>
      </c>
      <c r="C4" s="323"/>
      <c r="D4" s="324"/>
      <c r="E4" s="325"/>
      <c r="G4" s="179"/>
      <c r="I4" s="326" t="s">
        <v>68</v>
      </c>
      <c r="J4" s="327"/>
      <c r="K4" s="327"/>
      <c r="L4" s="328"/>
    </row>
    <row r="5" spans="2:12" ht="12.75" thickBot="1">
      <c r="B5" s="329"/>
      <c r="C5" s="330"/>
      <c r="D5" s="330"/>
      <c r="E5" s="331"/>
      <c r="G5" s="179"/>
      <c r="I5" s="332"/>
      <c r="J5" s="333"/>
      <c r="K5" s="333"/>
      <c r="L5" s="334"/>
    </row>
    <row r="6" spans="2:12">
      <c r="B6" s="523" t="str">
        <f>'[2]IR Data'!A6</f>
        <v>Current number of Mortgage Loans in Pool at 30 April 2012</v>
      </c>
      <c r="C6" s="335"/>
      <c r="D6" s="336"/>
      <c r="E6" s="337">
        <v>368373</v>
      </c>
      <c r="I6" s="338" t="str">
        <f>'[2]IR Data'!A10</f>
        <v>Current value of Mortgage Loans in Pool at 02 May 2012</v>
      </c>
      <c r="J6" s="339"/>
      <c r="K6" s="339"/>
      <c r="L6" s="340">
        <v>41144385964.400002</v>
      </c>
    </row>
    <row r="7" spans="2:12" ht="12.75" thickBot="1">
      <c r="B7" s="524" t="str">
        <f>'[2]IR Data'!A7</f>
        <v>Current £ value of Mortgage Loans in Pool at 30 April 2012</v>
      </c>
      <c r="C7" s="288"/>
      <c r="D7" s="341"/>
      <c r="E7" s="270">
        <v>41370523097.669998</v>
      </c>
      <c r="I7" s="342" t="str">
        <f>'[2]IR Data'!A11</f>
        <v>Last months Closing Assets at 03 April 2012</v>
      </c>
      <c r="J7" s="343"/>
      <c r="K7" s="343"/>
      <c r="L7" s="344">
        <v>38670891814.709999</v>
      </c>
    </row>
    <row r="8" spans="2:12" ht="12.75" thickBot="1">
      <c r="B8" s="42" t="str">
        <f>'[2]IR Data'!A9</f>
        <v>Weighted Average Yield on 02 May 2012</v>
      </c>
      <c r="C8" s="345"/>
      <c r="D8" s="346"/>
      <c r="E8" s="80">
        <v>3.1452096020644998E-2</v>
      </c>
      <c r="I8" s="347" t="str">
        <f>'[2]IR Data'!A12</f>
        <v>Mortgage collections - Interest on 02 May 2012</v>
      </c>
      <c r="J8" s="348"/>
      <c r="K8" s="348"/>
      <c r="L8" s="81">
        <v>314359011.47000796</v>
      </c>
    </row>
    <row r="9" spans="2:12">
      <c r="G9" s="179"/>
      <c r="I9" s="349" t="str">
        <f>'[2]IR Data'!A13</f>
        <v>Mortgage collections - Principal (Scheduled) on 02 May 2012</v>
      </c>
      <c r="J9" s="350"/>
      <c r="K9" s="350"/>
      <c r="L9" s="81">
        <v>103172357.72694771</v>
      </c>
    </row>
    <row r="10" spans="2:12" ht="12.75" thickBot="1">
      <c r="I10" s="351" t="str">
        <f>'[2]IR Data'!A15</f>
        <v>Mortgage collections - Principal (Unscheduled) on 02 May 2012</v>
      </c>
      <c r="J10" s="352"/>
      <c r="K10" s="352"/>
      <c r="L10" s="82">
        <v>747647719.89305234</v>
      </c>
    </row>
    <row r="11" spans="2:12" ht="12.75" customHeight="1">
      <c r="I11" s="551" t="str">
        <f>+"‘The figure above omits a small portion of the pool, roughly "&amp;TEXT('[2]IR Data'!C22,"0.00%")&amp;" of the cover pool, which is recorded on separate data system for which this information is presently unavailable’"</f>
        <v>‘The figure above omits a small portion of the pool, roughly 0.99% of the cover pool, which is recorded on separate data system for which this information is presently unavailable’</v>
      </c>
      <c r="J11" s="551"/>
      <c r="K11" s="551"/>
      <c r="L11" s="551"/>
    </row>
    <row r="12" spans="2:12">
      <c r="I12" s="552"/>
      <c r="J12" s="552"/>
      <c r="K12" s="552"/>
      <c r="L12" s="552"/>
    </row>
    <row r="13" spans="2:12" ht="12.75" thickBot="1"/>
    <row r="14" spans="2:12" ht="24">
      <c r="B14" s="353" t="str">
        <f>+"Arrears Analysis of Non Repossessed Mortgage Loans at "&amp;TEXT('[2]IR Data'!C2,"dd mmmm yyyy")</f>
        <v>Arrears Analysis of Non Repossessed Mortgage Loans at 30 April 2012</v>
      </c>
      <c r="C14" s="354"/>
      <c r="D14" s="75" t="s">
        <v>69</v>
      </c>
      <c r="E14" s="75" t="s">
        <v>70</v>
      </c>
      <c r="F14" s="75" t="s">
        <v>71</v>
      </c>
      <c r="G14" s="75" t="s">
        <v>72</v>
      </c>
      <c r="H14" s="86" t="s">
        <v>73</v>
      </c>
    </row>
    <row r="15" spans="2:12" ht="12.75" thickBot="1">
      <c r="B15" s="332"/>
      <c r="C15" s="355"/>
      <c r="D15" s="72"/>
      <c r="E15" s="72" t="s">
        <v>74</v>
      </c>
      <c r="F15" s="72" t="s">
        <v>74</v>
      </c>
      <c r="G15" s="260" t="s">
        <v>75</v>
      </c>
      <c r="H15" s="260" t="s">
        <v>75</v>
      </c>
    </row>
    <row r="16" spans="2:12">
      <c r="B16" s="463" t="s">
        <v>76</v>
      </c>
      <c r="C16" s="43"/>
      <c r="D16" s="356">
        <v>364323</v>
      </c>
      <c r="E16" s="356">
        <v>40879081566.5</v>
      </c>
      <c r="F16" s="357">
        <v>0</v>
      </c>
      <c r="G16" s="358">
        <v>98.9</v>
      </c>
      <c r="H16" s="359">
        <v>98.81</v>
      </c>
    </row>
    <row r="17" spans="2:9">
      <c r="B17" s="463" t="s">
        <v>77</v>
      </c>
      <c r="C17" s="44"/>
      <c r="D17" s="356">
        <v>3080</v>
      </c>
      <c r="E17" s="356">
        <v>373750326.55000001</v>
      </c>
      <c r="F17" s="357">
        <v>2432693.46</v>
      </c>
      <c r="G17" s="360">
        <v>0.84</v>
      </c>
      <c r="H17" s="361">
        <v>0.9</v>
      </c>
    </row>
    <row r="18" spans="2:9">
      <c r="B18" s="463" t="s">
        <v>78</v>
      </c>
      <c r="C18" s="44"/>
      <c r="D18" s="356">
        <v>942</v>
      </c>
      <c r="E18" s="356">
        <v>114302495.8</v>
      </c>
      <c r="F18" s="357">
        <v>1355527.12</v>
      </c>
      <c r="G18" s="360">
        <v>0.26</v>
      </c>
      <c r="H18" s="361">
        <v>0.28000000000000003</v>
      </c>
    </row>
    <row r="19" spans="2:9">
      <c r="B19" s="463" t="s">
        <v>79</v>
      </c>
      <c r="C19" s="44"/>
      <c r="D19" s="356">
        <v>24</v>
      </c>
      <c r="E19" s="356">
        <v>2915648.41</v>
      </c>
      <c r="F19" s="357">
        <v>37537.57</v>
      </c>
      <c r="G19" s="360">
        <v>0.01</v>
      </c>
      <c r="H19" s="361">
        <v>0.01</v>
      </c>
    </row>
    <row r="20" spans="2:9">
      <c r="B20" s="463" t="s">
        <v>80</v>
      </c>
      <c r="C20" s="44"/>
      <c r="D20" s="356">
        <v>3</v>
      </c>
      <c r="E20" s="356">
        <v>472790.1</v>
      </c>
      <c r="F20" s="357">
        <v>5141.3100000000004</v>
      </c>
      <c r="G20" s="360">
        <v>0</v>
      </c>
      <c r="H20" s="361">
        <v>0</v>
      </c>
      <c r="I20" s="179"/>
    </row>
    <row r="21" spans="2:9">
      <c r="B21" s="463" t="s">
        <v>81</v>
      </c>
      <c r="C21" s="44"/>
      <c r="D21" s="356">
        <v>0</v>
      </c>
      <c r="E21" s="356">
        <v>0</v>
      </c>
      <c r="F21" s="357">
        <v>0</v>
      </c>
      <c r="G21" s="360">
        <v>0</v>
      </c>
      <c r="H21" s="361">
        <v>0</v>
      </c>
      <c r="I21" s="179"/>
    </row>
    <row r="22" spans="2:9">
      <c r="B22" s="463" t="s">
        <v>82</v>
      </c>
      <c r="C22" s="93"/>
      <c r="D22" s="356">
        <v>0</v>
      </c>
      <c r="E22" s="356">
        <v>0</v>
      </c>
      <c r="F22" s="357">
        <v>0</v>
      </c>
      <c r="G22" s="360">
        <v>0</v>
      </c>
      <c r="H22" s="361">
        <v>0</v>
      </c>
      <c r="I22" s="246"/>
    </row>
    <row r="23" spans="2:9">
      <c r="B23" s="463" t="s">
        <v>83</v>
      </c>
      <c r="C23" s="93"/>
      <c r="D23" s="356">
        <v>0</v>
      </c>
      <c r="E23" s="356">
        <v>0</v>
      </c>
      <c r="F23" s="357">
        <v>0</v>
      </c>
      <c r="G23" s="360">
        <v>0</v>
      </c>
      <c r="H23" s="361">
        <v>0</v>
      </c>
      <c r="I23" s="246"/>
    </row>
    <row r="24" spans="2:9">
      <c r="B24" s="463" t="s">
        <v>84</v>
      </c>
      <c r="C24" s="93"/>
      <c r="D24" s="356">
        <v>0</v>
      </c>
      <c r="E24" s="356">
        <v>0</v>
      </c>
      <c r="F24" s="357">
        <v>0</v>
      </c>
      <c r="G24" s="360">
        <v>0</v>
      </c>
      <c r="H24" s="361">
        <v>0</v>
      </c>
      <c r="I24" s="246"/>
    </row>
    <row r="25" spans="2:9">
      <c r="B25" s="463" t="s">
        <v>85</v>
      </c>
      <c r="C25" s="93"/>
      <c r="D25" s="356">
        <v>0</v>
      </c>
      <c r="E25" s="356">
        <v>0</v>
      </c>
      <c r="F25" s="357">
        <v>0</v>
      </c>
      <c r="G25" s="360">
        <v>0</v>
      </c>
      <c r="H25" s="361">
        <v>0</v>
      </c>
      <c r="I25" s="246"/>
    </row>
    <row r="26" spans="2:9">
      <c r="B26" s="463" t="s">
        <v>86</v>
      </c>
      <c r="C26" s="93"/>
      <c r="D26" s="356">
        <v>0</v>
      </c>
      <c r="E26" s="356">
        <v>0</v>
      </c>
      <c r="F26" s="357">
        <v>0</v>
      </c>
      <c r="G26" s="360">
        <v>0</v>
      </c>
      <c r="H26" s="361">
        <v>0</v>
      </c>
      <c r="I26" s="246"/>
    </row>
    <row r="27" spans="2:9">
      <c r="B27" s="463" t="s">
        <v>87</v>
      </c>
      <c r="C27" s="93"/>
      <c r="D27" s="356">
        <v>0</v>
      </c>
      <c r="E27" s="356">
        <v>0</v>
      </c>
      <c r="F27" s="357">
        <v>0</v>
      </c>
      <c r="G27" s="360">
        <v>0</v>
      </c>
      <c r="H27" s="361">
        <v>0</v>
      </c>
      <c r="I27" s="246"/>
    </row>
    <row r="28" spans="2:9" ht="12.75" thickBot="1">
      <c r="B28" s="463" t="s">
        <v>88</v>
      </c>
      <c r="C28" s="94"/>
      <c r="D28" s="356">
        <v>1</v>
      </c>
      <c r="E28" s="356">
        <v>270.31</v>
      </c>
      <c r="F28" s="357">
        <v>230.12</v>
      </c>
      <c r="G28" s="360">
        <v>0</v>
      </c>
      <c r="H28" s="361">
        <v>0</v>
      </c>
      <c r="I28" s="246"/>
    </row>
    <row r="29" spans="2:9" ht="12.75" thickBot="1">
      <c r="B29" s="362" t="s">
        <v>89</v>
      </c>
      <c r="C29" s="363"/>
      <c r="D29" s="84">
        <v>368373</v>
      </c>
      <c r="E29" s="84">
        <v>41370523097.669998</v>
      </c>
      <c r="F29" s="84">
        <v>3831129.58</v>
      </c>
      <c r="G29" s="473">
        <v>100</v>
      </c>
      <c r="H29" s="474">
        <v>100</v>
      </c>
      <c r="I29" s="246"/>
    </row>
    <row r="30" spans="2:9">
      <c r="B30" s="550"/>
      <c r="C30" s="550"/>
      <c r="D30" s="550"/>
      <c r="E30" s="550"/>
      <c r="F30" s="550"/>
      <c r="G30" s="550"/>
      <c r="H30" s="550"/>
      <c r="I30" s="246"/>
    </row>
    <row r="31" spans="2:9" ht="12.75" thickBot="1">
      <c r="B31" s="179"/>
      <c r="C31" s="179"/>
      <c r="D31" s="179"/>
      <c r="E31" s="179"/>
      <c r="F31" s="179"/>
      <c r="G31" s="282"/>
      <c r="H31" s="282"/>
      <c r="I31" s="246"/>
    </row>
    <row r="32" spans="2:9">
      <c r="B32" s="553" t="s">
        <v>507</v>
      </c>
      <c r="C32" s="76"/>
      <c r="D32" s="297" t="s">
        <v>69</v>
      </c>
      <c r="E32" s="75" t="s">
        <v>90</v>
      </c>
      <c r="F32" s="179"/>
      <c r="G32" s="282"/>
      <c r="H32" s="282"/>
      <c r="I32" s="246"/>
    </row>
    <row r="33" spans="2:9" ht="12.75" thickBot="1">
      <c r="B33" s="554"/>
      <c r="C33" s="90"/>
      <c r="D33" s="364"/>
      <c r="E33" s="260" t="s">
        <v>74</v>
      </c>
      <c r="F33" s="179"/>
      <c r="G33" s="282"/>
      <c r="H33" s="282"/>
      <c r="I33" s="246"/>
    </row>
    <row r="34" spans="2:9">
      <c r="B34" s="231"/>
      <c r="C34" s="43"/>
      <c r="D34" s="365"/>
      <c r="E34" s="366"/>
      <c r="F34" s="179"/>
      <c r="G34" s="367"/>
      <c r="H34" s="367"/>
      <c r="I34" s="246"/>
    </row>
    <row r="35" spans="2:9">
      <c r="B35" s="235" t="s">
        <v>91</v>
      </c>
      <c r="C35" s="44"/>
      <c r="D35" s="368">
        <v>16</v>
      </c>
      <c r="E35" s="368">
        <v>1993892.88</v>
      </c>
      <c r="F35" s="246"/>
      <c r="H35" s="367"/>
      <c r="I35" s="246"/>
    </row>
    <row r="36" spans="2:9">
      <c r="B36" s="235" t="s">
        <v>92</v>
      </c>
      <c r="C36" s="44"/>
      <c r="D36" s="368">
        <v>4545</v>
      </c>
      <c r="E36" s="368">
        <v>525932343.98999971</v>
      </c>
      <c r="F36" s="246"/>
      <c r="H36" s="367"/>
      <c r="I36" s="179"/>
    </row>
    <row r="37" spans="2:9" ht="12.75" thickBot="1">
      <c r="B37" s="42"/>
      <c r="C37" s="369"/>
      <c r="D37" s="370"/>
      <c r="E37" s="371"/>
      <c r="F37" s="179"/>
      <c r="G37" s="372"/>
      <c r="H37" s="372"/>
      <c r="I37" s="179"/>
    </row>
    <row r="38" spans="2:9">
      <c r="B38" s="31" t="s">
        <v>93</v>
      </c>
      <c r="C38" s="373"/>
      <c r="D38" s="373"/>
      <c r="E38" s="179"/>
      <c r="F38" s="179"/>
      <c r="G38" s="372"/>
      <c r="H38" s="372"/>
      <c r="I38" s="179"/>
    </row>
    <row r="39" spans="2:9" ht="12.75" thickBot="1">
      <c r="B39" s="288"/>
      <c r="C39" s="372"/>
      <c r="D39" s="374"/>
      <c r="E39" s="374"/>
      <c r="F39" s="375"/>
      <c r="G39" s="372"/>
      <c r="H39" s="372"/>
      <c r="I39" s="179"/>
    </row>
    <row r="40" spans="2:9" ht="12" customHeight="1">
      <c r="B40" s="553" t="s">
        <v>508</v>
      </c>
      <c r="C40" s="76"/>
      <c r="D40" s="297" t="s">
        <v>69</v>
      </c>
      <c r="E40" s="75" t="s">
        <v>94</v>
      </c>
      <c r="F40" s="375"/>
      <c r="G40" s="372"/>
      <c r="H40" s="372"/>
      <c r="I40" s="179"/>
    </row>
    <row r="41" spans="2:9" ht="12.75" thickBot="1">
      <c r="B41" s="554"/>
      <c r="C41" s="90"/>
      <c r="D41" s="364"/>
      <c r="E41" s="260" t="s">
        <v>74</v>
      </c>
      <c r="F41" s="375"/>
      <c r="G41" s="372"/>
      <c r="H41" s="372"/>
      <c r="I41" s="179"/>
    </row>
    <row r="42" spans="2:9">
      <c r="B42" s="376"/>
      <c r="C42" s="43"/>
      <c r="D42" s="377"/>
      <c r="E42" s="378"/>
      <c r="F42" s="375"/>
      <c r="G42" s="372"/>
      <c r="H42" s="372"/>
      <c r="I42" s="179"/>
    </row>
    <row r="43" spans="2:9">
      <c r="B43" s="235" t="s">
        <v>95</v>
      </c>
      <c r="C43" s="44"/>
      <c r="D43" s="368">
        <v>0</v>
      </c>
      <c r="E43" s="368">
        <v>0</v>
      </c>
      <c r="G43" s="372"/>
      <c r="H43" s="372"/>
      <c r="I43" s="179"/>
    </row>
    <row r="44" spans="2:9">
      <c r="B44" s="235" t="s">
        <v>96</v>
      </c>
      <c r="C44" s="44"/>
      <c r="D44" s="368">
        <v>0</v>
      </c>
      <c r="E44" s="368">
        <v>0</v>
      </c>
      <c r="G44" s="372"/>
      <c r="H44" s="372"/>
      <c r="I44" s="179"/>
    </row>
    <row r="45" spans="2:9">
      <c r="B45" s="235" t="s">
        <v>97</v>
      </c>
      <c r="C45" s="44"/>
      <c r="D45" s="368">
        <v>0</v>
      </c>
      <c r="E45" s="368">
        <v>0</v>
      </c>
      <c r="G45" s="372"/>
      <c r="H45" s="372"/>
      <c r="I45" s="179"/>
    </row>
    <row r="46" spans="2:9" ht="12.75" thickBot="1">
      <c r="B46" s="379"/>
      <c r="C46" s="369"/>
      <c r="D46" s="380"/>
      <c r="E46" s="381"/>
      <c r="F46" s="372"/>
      <c r="G46" s="372"/>
      <c r="H46" s="372"/>
      <c r="I46" s="179"/>
    </row>
    <row r="47" spans="2:9" ht="12.75" thickBot="1">
      <c r="B47" s="179"/>
      <c r="C47" s="179"/>
      <c r="D47" s="179"/>
      <c r="E47" s="179"/>
      <c r="F47" s="372"/>
      <c r="G47" s="372"/>
      <c r="H47" s="372"/>
      <c r="I47" s="179"/>
    </row>
    <row r="48" spans="2:9">
      <c r="B48" s="553" t="s">
        <v>509</v>
      </c>
      <c r="C48" s="76"/>
      <c r="D48" s="297" t="s">
        <v>69</v>
      </c>
      <c r="E48" s="75" t="s">
        <v>70</v>
      </c>
      <c r="F48" s="372"/>
      <c r="G48" s="372"/>
      <c r="H48" s="372"/>
      <c r="I48" s="179"/>
    </row>
    <row r="49" spans="2:9" ht="12.75" thickBot="1">
      <c r="B49" s="554"/>
      <c r="C49" s="74"/>
      <c r="D49" s="72"/>
      <c r="E49" s="72" t="s">
        <v>74</v>
      </c>
      <c r="F49" s="372"/>
      <c r="G49" s="372"/>
      <c r="H49" s="372"/>
      <c r="I49" s="179"/>
    </row>
    <row r="50" spans="2:9">
      <c r="B50" s="382"/>
      <c r="C50" s="383"/>
      <c r="D50" s="384"/>
      <c r="E50" s="385"/>
      <c r="F50" s="372"/>
      <c r="G50" s="372"/>
      <c r="H50" s="372"/>
      <c r="I50" s="179"/>
    </row>
    <row r="51" spans="2:9">
      <c r="B51" s="235" t="s">
        <v>98</v>
      </c>
      <c r="C51" s="44"/>
      <c r="D51" s="368">
        <v>0</v>
      </c>
      <c r="E51" s="368">
        <v>0</v>
      </c>
      <c r="G51" s="372"/>
      <c r="H51" s="372"/>
      <c r="I51" s="179"/>
    </row>
    <row r="52" spans="2:9">
      <c r="B52" s="235"/>
      <c r="C52" s="44"/>
      <c r="D52" s="386"/>
      <c r="E52" s="387"/>
      <c r="F52" s="372"/>
      <c r="G52" s="372"/>
      <c r="H52" s="372"/>
      <c r="I52" s="179"/>
    </row>
    <row r="53" spans="2:9">
      <c r="B53" s="235" t="s">
        <v>99</v>
      </c>
      <c r="C53" s="44"/>
      <c r="D53" s="368">
        <v>0</v>
      </c>
      <c r="E53" s="368">
        <v>0</v>
      </c>
      <c r="G53" s="372"/>
      <c r="H53" s="372"/>
      <c r="I53" s="179"/>
    </row>
    <row r="54" spans="2:9">
      <c r="B54" s="235" t="s">
        <v>100</v>
      </c>
      <c r="C54" s="44"/>
      <c r="D54" s="368">
        <v>0</v>
      </c>
      <c r="E54" s="368">
        <v>0</v>
      </c>
      <c r="G54" s="372"/>
      <c r="H54" s="372"/>
      <c r="I54" s="179"/>
    </row>
    <row r="55" spans="2:9">
      <c r="B55" s="235" t="s">
        <v>101</v>
      </c>
      <c r="C55" s="44"/>
      <c r="D55" s="368">
        <v>0</v>
      </c>
      <c r="E55" s="368">
        <v>0</v>
      </c>
      <c r="I55" s="179"/>
    </row>
    <row r="56" spans="2:9">
      <c r="B56" s="235"/>
      <c r="C56" s="44"/>
      <c r="D56" s="386"/>
      <c r="E56" s="387"/>
      <c r="F56" s="372"/>
      <c r="G56" s="372"/>
      <c r="H56" s="372"/>
      <c r="I56" s="179"/>
    </row>
    <row r="57" spans="2:9">
      <c r="B57" s="235" t="s">
        <v>102</v>
      </c>
      <c r="C57" s="44"/>
      <c r="D57" s="368">
        <v>0</v>
      </c>
      <c r="E57" s="368">
        <v>0</v>
      </c>
      <c r="G57" s="372"/>
      <c r="H57" s="372"/>
      <c r="I57" s="179"/>
    </row>
    <row r="58" spans="2:9" ht="12.75" thickBot="1">
      <c r="B58" s="42"/>
      <c r="C58" s="369"/>
      <c r="D58" s="388"/>
      <c r="E58" s="389"/>
      <c r="F58" s="372"/>
      <c r="G58" s="372"/>
      <c r="H58" s="372"/>
      <c r="I58" s="179"/>
    </row>
    <row r="59" spans="2:9">
      <c r="I59" s="179"/>
    </row>
    <row r="60" spans="2:9">
      <c r="I60" s="179"/>
    </row>
    <row r="62" spans="2:9">
      <c r="I62" s="179"/>
    </row>
    <row r="63" spans="2:9">
      <c r="I63" s="179"/>
    </row>
    <row r="64" spans="2:9">
      <c r="I64" s="179"/>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&amp;CCovered Bond Investors' Report - April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topLeftCell="A16" zoomScale="75" zoomScaleNormal="100" zoomScalePageLayoutView="75" workbookViewId="0">
      <selection activeCell="I25" sqref="I25"/>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58.140625" style="11" bestFit="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96" t="s">
        <v>103</v>
      </c>
      <c r="C2" s="76"/>
      <c r="D2" s="297" t="s">
        <v>69</v>
      </c>
      <c r="E2" s="75" t="s">
        <v>75</v>
      </c>
      <c r="F2" s="296" t="s">
        <v>70</v>
      </c>
      <c r="G2" s="75" t="s">
        <v>75</v>
      </c>
      <c r="I2" s="229"/>
      <c r="J2" s="75" t="s">
        <v>105</v>
      </c>
      <c r="K2" s="86" t="s">
        <v>70</v>
      </c>
    </row>
    <row r="3" spans="2:12" ht="13.5" thickBot="1">
      <c r="B3" s="71" t="s">
        <v>106</v>
      </c>
      <c r="C3" s="74"/>
      <c r="D3" s="73" t="s">
        <v>107</v>
      </c>
      <c r="E3" s="72" t="s">
        <v>108</v>
      </c>
      <c r="F3" s="71" t="s">
        <v>74</v>
      </c>
      <c r="G3" s="72" t="s">
        <v>109</v>
      </c>
      <c r="I3" s="89" t="s">
        <v>104</v>
      </c>
      <c r="J3" s="230" t="s">
        <v>110</v>
      </c>
      <c r="K3" s="230" t="s">
        <v>110</v>
      </c>
    </row>
    <row r="4" spans="2:12" ht="13.5" thickBot="1">
      <c r="B4" s="561" t="s">
        <v>111</v>
      </c>
      <c r="C4" s="562"/>
      <c r="D4" s="78">
        <v>1947</v>
      </c>
      <c r="E4" s="70">
        <v>0.53</v>
      </c>
      <c r="F4" s="232">
        <v>95766178.109999999</v>
      </c>
      <c r="G4" s="233">
        <v>0.23</v>
      </c>
      <c r="I4" s="71"/>
      <c r="J4" s="234"/>
      <c r="K4" s="72" t="s">
        <v>74</v>
      </c>
    </row>
    <row r="5" spans="2:12">
      <c r="B5" s="563" t="s">
        <v>112</v>
      </c>
      <c r="C5" s="564"/>
      <c r="D5" s="236">
        <v>139042</v>
      </c>
      <c r="E5" s="237">
        <v>37.74</v>
      </c>
      <c r="F5" s="238">
        <v>16115224951.48</v>
      </c>
      <c r="G5" s="239">
        <v>38.950000000000003</v>
      </c>
      <c r="I5" s="231" t="s">
        <v>113</v>
      </c>
      <c r="J5" s="240">
        <v>30700</v>
      </c>
      <c r="K5" s="241">
        <v>3324135013.8000002</v>
      </c>
    </row>
    <row r="6" spans="2:12">
      <c r="B6" s="563" t="s">
        <v>114</v>
      </c>
      <c r="C6" s="564"/>
      <c r="D6" s="236">
        <v>103877</v>
      </c>
      <c r="E6" s="237">
        <v>28.2</v>
      </c>
      <c r="F6" s="238">
        <v>12718170272.129999</v>
      </c>
      <c r="G6" s="239">
        <v>30.74</v>
      </c>
      <c r="I6" s="321" t="s">
        <v>446</v>
      </c>
      <c r="J6" s="242">
        <v>3122</v>
      </c>
      <c r="K6" s="242">
        <v>366036999.9530524</v>
      </c>
      <c r="L6" s="243"/>
    </row>
    <row r="7" spans="2:12" ht="13.5" thickBot="1">
      <c r="B7" s="563" t="s">
        <v>115</v>
      </c>
      <c r="C7" s="564"/>
      <c r="D7" s="236">
        <v>123490</v>
      </c>
      <c r="E7" s="237">
        <v>33.53</v>
      </c>
      <c r="F7" s="238">
        <v>12441365936.07</v>
      </c>
      <c r="G7" s="239">
        <v>30.080000000000002</v>
      </c>
      <c r="I7" s="42" t="s">
        <v>116</v>
      </c>
      <c r="J7" s="244">
        <v>2925</v>
      </c>
      <c r="K7" s="244">
        <v>381610719.93999994</v>
      </c>
      <c r="L7" s="243"/>
    </row>
    <row r="8" spans="2:12" ht="13.5" thickBot="1">
      <c r="B8" s="455" t="s">
        <v>117</v>
      </c>
      <c r="C8" s="456"/>
      <c r="D8" s="236">
        <v>17</v>
      </c>
      <c r="E8" s="237">
        <v>0</v>
      </c>
      <c r="F8" s="238">
        <v>-4240.12</v>
      </c>
      <c r="G8" s="239">
        <v>0</v>
      </c>
      <c r="I8" s="245"/>
      <c r="J8" s="245"/>
      <c r="K8" s="245"/>
      <c r="L8" s="246"/>
    </row>
    <row r="9" spans="2:12" ht="13.5" thickBot="1">
      <c r="B9" s="565" t="s">
        <v>89</v>
      </c>
      <c r="C9" s="566"/>
      <c r="D9" s="247">
        <v>368373</v>
      </c>
      <c r="E9" s="248">
        <v>100</v>
      </c>
      <c r="F9" s="249">
        <v>41370523097.669998</v>
      </c>
      <c r="G9" s="250">
        <v>100</v>
      </c>
      <c r="I9" s="251"/>
      <c r="J9" s="251"/>
      <c r="K9" s="251"/>
      <c r="L9" s="246"/>
    </row>
    <row r="10" spans="2:12">
      <c r="B10" s="567"/>
      <c r="C10" s="567"/>
      <c r="D10" s="252"/>
      <c r="E10" s="253"/>
      <c r="F10" s="252"/>
      <c r="G10" s="253"/>
      <c r="I10" s="251"/>
      <c r="J10" s="254"/>
      <c r="K10" s="251"/>
      <c r="L10" s="246"/>
    </row>
    <row r="11" spans="2:12" ht="13.5" thickBot="1">
      <c r="B11" s="560"/>
      <c r="C11" s="560"/>
      <c r="D11" s="560"/>
      <c r="E11" s="560"/>
      <c r="F11" s="560"/>
      <c r="G11" s="560"/>
      <c r="I11" s="255"/>
      <c r="J11" s="255"/>
      <c r="K11" s="256"/>
    </row>
    <row r="12" spans="2:12" ht="24">
      <c r="B12" s="298" t="s">
        <v>353</v>
      </c>
      <c r="C12" s="76"/>
      <c r="D12" s="297" t="s">
        <v>69</v>
      </c>
      <c r="E12" s="86" t="s">
        <v>75</v>
      </c>
      <c r="F12" s="298" t="s">
        <v>70</v>
      </c>
      <c r="G12" s="86" t="s">
        <v>75</v>
      </c>
      <c r="H12" s="174"/>
      <c r="I12" s="257" t="s">
        <v>118</v>
      </c>
      <c r="J12" s="257" t="s">
        <v>119</v>
      </c>
      <c r="K12" s="257" t="s">
        <v>120</v>
      </c>
      <c r="L12" s="258" t="s">
        <v>121</v>
      </c>
    </row>
    <row r="13" spans="2:12" ht="13.5" thickBot="1">
      <c r="B13" s="259" t="s">
        <v>106</v>
      </c>
      <c r="C13" s="90"/>
      <c r="D13" s="73" t="s">
        <v>107</v>
      </c>
      <c r="E13" s="260" t="s">
        <v>108</v>
      </c>
      <c r="F13" s="259" t="s">
        <v>74</v>
      </c>
      <c r="G13" s="260" t="s">
        <v>109</v>
      </c>
      <c r="H13" s="261"/>
      <c r="I13" s="262"/>
      <c r="J13" s="262" t="s">
        <v>75</v>
      </c>
      <c r="K13" s="262" t="s">
        <v>75</v>
      </c>
      <c r="L13" s="263" t="s">
        <v>75</v>
      </c>
    </row>
    <row r="14" spans="2:12" ht="13.5" thickBot="1">
      <c r="B14" s="454" t="s">
        <v>122</v>
      </c>
      <c r="C14" s="87"/>
      <c r="D14" s="264">
        <v>138806</v>
      </c>
      <c r="E14" s="233">
        <v>37.68</v>
      </c>
      <c r="F14" s="265">
        <v>19582487272.639999</v>
      </c>
      <c r="G14" s="233">
        <v>47.33</v>
      </c>
      <c r="H14" s="266"/>
      <c r="I14" s="267" t="s">
        <v>124</v>
      </c>
      <c r="J14" s="268"/>
      <c r="K14" s="268"/>
      <c r="L14" s="269"/>
    </row>
    <row r="15" spans="2:12" ht="13.5" thickBot="1">
      <c r="B15" s="42" t="s">
        <v>123</v>
      </c>
      <c r="C15" s="88"/>
      <c r="D15" s="270">
        <v>229567</v>
      </c>
      <c r="E15" s="239">
        <v>62.32</v>
      </c>
      <c r="F15" s="271">
        <v>21788035825.030003</v>
      </c>
      <c r="G15" s="239">
        <v>52.67</v>
      </c>
      <c r="I15" s="272" t="s">
        <v>125</v>
      </c>
      <c r="J15" s="273">
        <v>2.2001563390279748E-2</v>
      </c>
      <c r="K15" s="273">
        <v>6.9641924571266167E-2</v>
      </c>
      <c r="L15" s="273">
        <v>0.27898481831099831</v>
      </c>
    </row>
    <row r="16" spans="2:12" ht="13.5" thickBot="1">
      <c r="B16" s="457" t="s">
        <v>89</v>
      </c>
      <c r="C16" s="45"/>
      <c r="D16" s="274">
        <v>368373</v>
      </c>
      <c r="E16" s="275">
        <v>100</v>
      </c>
      <c r="F16" s="274">
        <v>41370523097.669998</v>
      </c>
      <c r="G16" s="275">
        <v>100</v>
      </c>
      <c r="I16" s="272" t="s">
        <v>126</v>
      </c>
      <c r="J16" s="273">
        <v>2.2287397310843136E-2</v>
      </c>
      <c r="K16" s="273">
        <v>7.5872788787903156E-2</v>
      </c>
      <c r="L16" s="273">
        <v>0.27767621485723315</v>
      </c>
    </row>
    <row r="17" spans="2:12" ht="13.5" thickBot="1">
      <c r="B17" s="31"/>
      <c r="C17" s="276"/>
      <c r="D17" s="277"/>
      <c r="E17" s="278"/>
      <c r="F17" s="277"/>
      <c r="G17" s="278"/>
      <c r="I17" s="267" t="s">
        <v>127</v>
      </c>
      <c r="J17" s="279"/>
      <c r="K17" s="280"/>
      <c r="L17" s="281"/>
    </row>
    <row r="18" spans="2:12" ht="13.5" thickBot="1">
      <c r="H18" s="282"/>
      <c r="I18" s="272" t="s">
        <v>125</v>
      </c>
      <c r="J18" s="283">
        <v>1.9333604290156226E-2</v>
      </c>
      <c r="K18" s="283">
        <v>6.0876240174217222E-2</v>
      </c>
      <c r="L18" s="283">
        <v>0.25490076107009718</v>
      </c>
    </row>
    <row r="19" spans="2:12" ht="13.5" thickBot="1">
      <c r="B19" s="296" t="s">
        <v>128</v>
      </c>
      <c r="C19" s="76"/>
      <c r="D19" s="297" t="s">
        <v>69</v>
      </c>
      <c r="E19" s="75" t="s">
        <v>75</v>
      </c>
      <c r="F19" s="296" t="s">
        <v>70</v>
      </c>
      <c r="G19" s="75" t="s">
        <v>75</v>
      </c>
      <c r="H19" s="282"/>
      <c r="I19" s="284" t="s">
        <v>126</v>
      </c>
      <c r="J19" s="285">
        <v>1.9457616262418247E-2</v>
      </c>
      <c r="K19" s="285">
        <v>6.7034210092357771E-2</v>
      </c>
      <c r="L19" s="285">
        <v>0.25380660583827841</v>
      </c>
    </row>
    <row r="20" spans="2:12" ht="13.5" thickBot="1">
      <c r="B20" s="259" t="s">
        <v>106</v>
      </c>
      <c r="C20" s="90"/>
      <c r="D20" s="73" t="s">
        <v>107</v>
      </c>
      <c r="E20" s="72" t="s">
        <v>108</v>
      </c>
      <c r="F20" s="71" t="s">
        <v>74</v>
      </c>
      <c r="G20" s="72" t="s">
        <v>109</v>
      </c>
      <c r="H20" s="261"/>
      <c r="I20" s="31" t="s">
        <v>460</v>
      </c>
      <c r="J20" s="286"/>
      <c r="K20" s="286"/>
      <c r="L20" s="286"/>
    </row>
    <row r="21" spans="2:12">
      <c r="B21" s="454" t="s">
        <v>129</v>
      </c>
      <c r="C21" s="43"/>
      <c r="D21" s="287">
        <v>196059</v>
      </c>
      <c r="E21" s="239">
        <v>53.22</v>
      </c>
      <c r="F21" s="265">
        <v>20601595709.790001</v>
      </c>
      <c r="G21" s="239">
        <v>49.8</v>
      </c>
      <c r="H21" s="266"/>
      <c r="J21" s="289"/>
      <c r="K21" s="290"/>
      <c r="L21" s="289"/>
    </row>
    <row r="22" spans="2:12">
      <c r="B22" s="455" t="s">
        <v>130</v>
      </c>
      <c r="C22" s="44"/>
      <c r="D22" s="291">
        <v>160022</v>
      </c>
      <c r="E22" s="239">
        <v>43.44</v>
      </c>
      <c r="F22" s="271">
        <v>20359007327.369999</v>
      </c>
      <c r="G22" s="239">
        <v>49.21</v>
      </c>
      <c r="I22" s="288"/>
      <c r="J22" s="289"/>
      <c r="K22" s="290"/>
      <c r="L22" s="289"/>
    </row>
    <row r="23" spans="2:12" ht="13.5" thickBot="1">
      <c r="B23" s="455" t="s">
        <v>117</v>
      </c>
      <c r="C23" s="44"/>
      <c r="D23" s="291">
        <v>12292</v>
      </c>
      <c r="E23" s="239">
        <v>3.34</v>
      </c>
      <c r="F23" s="271">
        <v>409920060.50999999</v>
      </c>
      <c r="G23" s="239">
        <v>0.99</v>
      </c>
      <c r="I23" s="288"/>
    </row>
    <row r="24" spans="2:12" ht="13.5" thickBot="1">
      <c r="B24" s="457" t="s">
        <v>89</v>
      </c>
      <c r="C24" s="46"/>
      <c r="D24" s="91">
        <v>368373</v>
      </c>
      <c r="E24" s="292">
        <v>100</v>
      </c>
      <c r="F24" s="85">
        <v>41370523097.669998</v>
      </c>
      <c r="G24" s="292">
        <v>100</v>
      </c>
    </row>
    <row r="25" spans="2:12">
      <c r="B25" s="31"/>
      <c r="C25" s="293"/>
      <c r="D25" s="294"/>
      <c r="E25" s="295"/>
      <c r="F25" s="294"/>
      <c r="G25" s="295"/>
    </row>
    <row r="26" spans="2:12" ht="12.75" customHeight="1" thickBot="1">
      <c r="H26" s="282"/>
    </row>
    <row r="27" spans="2:12" ht="13.5" customHeight="1">
      <c r="B27" s="555" t="s">
        <v>131</v>
      </c>
      <c r="C27" s="556"/>
      <c r="D27" s="297" t="s">
        <v>69</v>
      </c>
      <c r="E27" s="75" t="s">
        <v>75</v>
      </c>
      <c r="F27" s="296" t="s">
        <v>70</v>
      </c>
      <c r="G27" s="75" t="s">
        <v>75</v>
      </c>
      <c r="I27" s="553" t="s">
        <v>132</v>
      </c>
      <c r="J27" s="557"/>
    </row>
    <row r="28" spans="2:12" ht="13.5" thickBot="1">
      <c r="B28" s="71" t="s">
        <v>74</v>
      </c>
      <c r="C28" s="74"/>
      <c r="D28" s="73" t="s">
        <v>107</v>
      </c>
      <c r="E28" s="72" t="s">
        <v>108</v>
      </c>
      <c r="F28" s="71" t="s">
        <v>74</v>
      </c>
      <c r="G28" s="72" t="s">
        <v>109</v>
      </c>
      <c r="I28" s="558"/>
      <c r="J28" s="559"/>
    </row>
    <row r="29" spans="2:12">
      <c r="B29" s="77" t="s">
        <v>133</v>
      </c>
      <c r="C29" s="92"/>
      <c r="D29" s="79">
        <v>84506</v>
      </c>
      <c r="E29" s="302">
        <v>22.94</v>
      </c>
      <c r="F29" s="79">
        <v>2301327484.6699996</v>
      </c>
      <c r="G29" s="302">
        <v>5.56</v>
      </c>
      <c r="I29" s="303" t="s">
        <v>134</v>
      </c>
      <c r="J29" s="304">
        <v>4.24E-2</v>
      </c>
    </row>
    <row r="30" spans="2:12">
      <c r="B30" s="305" t="s">
        <v>135</v>
      </c>
      <c r="C30" s="93"/>
      <c r="D30" s="306">
        <v>107885</v>
      </c>
      <c r="E30" s="176">
        <v>29.29</v>
      </c>
      <c r="F30" s="306">
        <v>8085940390.8500004</v>
      </c>
      <c r="G30" s="176">
        <v>19.55</v>
      </c>
      <c r="I30" s="307" t="s">
        <v>136</v>
      </c>
      <c r="J30" s="308">
        <v>39874</v>
      </c>
    </row>
    <row r="31" spans="2:12">
      <c r="B31" s="305" t="s">
        <v>137</v>
      </c>
      <c r="C31" s="93"/>
      <c r="D31" s="306">
        <v>86561</v>
      </c>
      <c r="E31" s="176">
        <v>23.5</v>
      </c>
      <c r="F31" s="306">
        <v>10632092959.93</v>
      </c>
      <c r="G31" s="176">
        <v>25.7</v>
      </c>
      <c r="I31" s="307" t="s">
        <v>138</v>
      </c>
      <c r="J31" s="309">
        <v>4.6899999999999997E-2</v>
      </c>
      <c r="K31" s="310"/>
    </row>
    <row r="32" spans="2:12" ht="13.5" thickBot="1">
      <c r="B32" s="305" t="s">
        <v>139</v>
      </c>
      <c r="C32" s="93"/>
      <c r="D32" s="306">
        <v>46063</v>
      </c>
      <c r="E32" s="176">
        <v>12.5</v>
      </c>
      <c r="F32" s="306">
        <v>7899233118.5500002</v>
      </c>
      <c r="G32" s="176">
        <v>19.09</v>
      </c>
      <c r="I32" s="311" t="s">
        <v>140</v>
      </c>
      <c r="J32" s="312">
        <v>39846</v>
      </c>
      <c r="K32" s="310"/>
    </row>
    <row r="33" spans="2:11">
      <c r="B33" s="305" t="s">
        <v>141</v>
      </c>
      <c r="C33" s="93"/>
      <c r="D33" s="306">
        <v>20750</v>
      </c>
      <c r="E33" s="176">
        <v>5.63</v>
      </c>
      <c r="F33" s="306">
        <v>4587540452.2399998</v>
      </c>
      <c r="G33" s="176">
        <v>11.09</v>
      </c>
    </row>
    <row r="34" spans="2:11">
      <c r="B34" s="305" t="s">
        <v>142</v>
      </c>
      <c r="C34" s="93"/>
      <c r="D34" s="306">
        <v>9559</v>
      </c>
      <c r="E34" s="176">
        <v>2.59</v>
      </c>
      <c r="F34" s="306">
        <v>2592941989.3400002</v>
      </c>
      <c r="G34" s="176">
        <v>6.27</v>
      </c>
    </row>
    <row r="35" spans="2:11">
      <c r="B35" s="305" t="s">
        <v>143</v>
      </c>
      <c r="C35" s="93"/>
      <c r="D35" s="306">
        <v>5223</v>
      </c>
      <c r="E35" s="176">
        <v>1.42</v>
      </c>
      <c r="F35" s="306">
        <v>1678146609.8900001</v>
      </c>
      <c r="G35" s="176">
        <v>4.0599999999999996</v>
      </c>
      <c r="I35" s="313"/>
      <c r="J35" s="313"/>
      <c r="K35" s="314"/>
    </row>
    <row r="36" spans="2:11">
      <c r="B36" s="305" t="s">
        <v>144</v>
      </c>
      <c r="C36" s="93"/>
      <c r="D36" s="306">
        <v>2853</v>
      </c>
      <c r="E36" s="176">
        <v>0.77</v>
      </c>
      <c r="F36" s="306">
        <v>1060063743.9</v>
      </c>
      <c r="G36" s="176">
        <v>2.56</v>
      </c>
      <c r="I36" s="313"/>
      <c r="J36" s="313"/>
      <c r="K36" s="314"/>
    </row>
    <row r="37" spans="2:11">
      <c r="B37" s="305" t="s">
        <v>145</v>
      </c>
      <c r="C37" s="93"/>
      <c r="D37" s="306">
        <v>1790</v>
      </c>
      <c r="E37" s="176">
        <v>0.49</v>
      </c>
      <c r="F37" s="306">
        <v>754822998.52999997</v>
      </c>
      <c r="G37" s="176">
        <v>1.82</v>
      </c>
      <c r="I37" s="315"/>
      <c r="J37" s="316"/>
      <c r="K37" s="276"/>
    </row>
    <row r="38" spans="2:11">
      <c r="B38" s="305" t="s">
        <v>146</v>
      </c>
      <c r="C38" s="93"/>
      <c r="D38" s="306">
        <v>1263</v>
      </c>
      <c r="E38" s="176">
        <v>0.34</v>
      </c>
      <c r="F38" s="306">
        <v>596760962.91999996</v>
      </c>
      <c r="G38" s="176">
        <v>1.44</v>
      </c>
      <c r="I38" s="315"/>
      <c r="J38" s="317"/>
      <c r="K38" s="276"/>
    </row>
    <row r="39" spans="2:11">
      <c r="B39" s="305" t="s">
        <v>147</v>
      </c>
      <c r="C39" s="93"/>
      <c r="D39" s="306">
        <v>742</v>
      </c>
      <c r="E39" s="176">
        <v>0.2</v>
      </c>
      <c r="F39" s="306">
        <v>383900452.06999999</v>
      </c>
      <c r="G39" s="176">
        <v>0.93</v>
      </c>
      <c r="I39" s="315"/>
      <c r="J39" s="316"/>
      <c r="K39" s="276"/>
    </row>
    <row r="40" spans="2:11">
      <c r="B40" s="305" t="s">
        <v>148</v>
      </c>
      <c r="C40" s="93"/>
      <c r="D40" s="306">
        <v>359</v>
      </c>
      <c r="E40" s="176">
        <v>0.1</v>
      </c>
      <c r="F40" s="306">
        <v>204510956.99000001</v>
      </c>
      <c r="G40" s="176">
        <v>0.49</v>
      </c>
      <c r="J40" s="317"/>
      <c r="K40" s="276"/>
    </row>
    <row r="41" spans="2:11">
      <c r="B41" s="305" t="s">
        <v>149</v>
      </c>
      <c r="C41" s="93"/>
      <c r="D41" s="306">
        <v>240</v>
      </c>
      <c r="E41" s="176">
        <v>7.0000000000000007E-2</v>
      </c>
      <c r="F41" s="306">
        <v>148966672.11000001</v>
      </c>
      <c r="G41" s="176">
        <v>0.36</v>
      </c>
    </row>
    <row r="42" spans="2:11">
      <c r="B42" s="305" t="s">
        <v>150</v>
      </c>
      <c r="C42" s="93"/>
      <c r="D42" s="306">
        <v>174</v>
      </c>
      <c r="E42" s="176">
        <v>0.05</v>
      </c>
      <c r="F42" s="306">
        <v>116457670.7</v>
      </c>
      <c r="G42" s="176">
        <v>0.28000000000000003</v>
      </c>
    </row>
    <row r="43" spans="2:11">
      <c r="B43" s="305" t="s">
        <v>151</v>
      </c>
      <c r="C43" s="93"/>
      <c r="D43" s="306">
        <v>99</v>
      </c>
      <c r="E43" s="176">
        <v>0.03</v>
      </c>
      <c r="F43" s="306">
        <v>71435798.390000001</v>
      </c>
      <c r="G43" s="176">
        <v>0.17</v>
      </c>
    </row>
    <row r="44" spans="2:11">
      <c r="B44" s="305" t="s">
        <v>152</v>
      </c>
      <c r="C44" s="93"/>
      <c r="D44" s="306">
        <v>114</v>
      </c>
      <c r="E44" s="176">
        <v>0.03</v>
      </c>
      <c r="F44" s="306">
        <v>87495233.469999999</v>
      </c>
      <c r="G44" s="176">
        <v>0.21</v>
      </c>
    </row>
    <row r="45" spans="2:11">
      <c r="B45" s="305" t="s">
        <v>153</v>
      </c>
      <c r="C45" s="93"/>
      <c r="D45" s="306">
        <v>66</v>
      </c>
      <c r="E45" s="176">
        <v>0.02</v>
      </c>
      <c r="F45" s="176">
        <v>53875453.149999999</v>
      </c>
      <c r="G45" s="176">
        <v>0.13</v>
      </c>
    </row>
    <row r="46" spans="2:11">
      <c r="B46" s="305" t="s">
        <v>154</v>
      </c>
      <c r="C46" s="93"/>
      <c r="D46" s="306">
        <v>55</v>
      </c>
      <c r="E46" s="176">
        <v>0.01</v>
      </c>
      <c r="F46" s="176">
        <v>47635285.240000002</v>
      </c>
      <c r="G46" s="176">
        <v>0.12</v>
      </c>
    </row>
    <row r="47" spans="2:11">
      <c r="B47" s="305" t="s">
        <v>155</v>
      </c>
      <c r="C47" s="93"/>
      <c r="D47" s="306">
        <v>32</v>
      </c>
      <c r="E47" s="176">
        <v>0.01</v>
      </c>
      <c r="F47" s="176">
        <v>29317222.800000001</v>
      </c>
      <c r="G47" s="176">
        <v>7.0000000000000007E-2</v>
      </c>
    </row>
    <row r="48" spans="2:11">
      <c r="B48" s="305" t="s">
        <v>156</v>
      </c>
      <c r="C48" s="93"/>
      <c r="D48" s="306">
        <v>34</v>
      </c>
      <c r="E48" s="176">
        <v>0.01</v>
      </c>
      <c r="F48" s="176">
        <v>33049676.75</v>
      </c>
      <c r="G48" s="176">
        <v>0.08</v>
      </c>
    </row>
    <row r="49" spans="2:7" ht="13.5" thickBot="1">
      <c r="B49" s="318" t="s">
        <v>157</v>
      </c>
      <c r="C49" s="94"/>
      <c r="D49" s="319">
        <v>5</v>
      </c>
      <c r="E49" s="177">
        <v>0</v>
      </c>
      <c r="F49" s="177">
        <v>5007965.18</v>
      </c>
      <c r="G49" s="177">
        <v>0.01</v>
      </c>
    </row>
    <row r="50" spans="2:7" ht="13.5" thickBot="1">
      <c r="B50" s="457" t="s">
        <v>89</v>
      </c>
      <c r="C50" s="46"/>
      <c r="D50" s="85">
        <v>368373</v>
      </c>
      <c r="E50" s="320">
        <v>100</v>
      </c>
      <c r="F50" s="91">
        <v>41370523097.669998</v>
      </c>
      <c r="G50" s="320">
        <v>100</v>
      </c>
    </row>
    <row r="51" spans="2:7">
      <c r="B51" s="24" t="s">
        <v>489</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April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topLeftCell="F1" zoomScaleNormal="100" workbookViewId="0">
      <selection activeCell="J34" sqref="J34"/>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5" t="s">
        <v>158</v>
      </c>
      <c r="C2" s="297" t="s">
        <v>69</v>
      </c>
      <c r="D2" s="75" t="s">
        <v>75</v>
      </c>
      <c r="E2" s="296" t="s">
        <v>70</v>
      </c>
      <c r="F2" s="75" t="s">
        <v>75</v>
      </c>
      <c r="H2" s="229" t="s">
        <v>159</v>
      </c>
      <c r="I2" s="75" t="s">
        <v>69</v>
      </c>
      <c r="J2" s="75" t="s">
        <v>75</v>
      </c>
      <c r="K2" s="296" t="s">
        <v>70</v>
      </c>
      <c r="L2" s="75" t="s">
        <v>75</v>
      </c>
      <c r="M2" s="179"/>
    </row>
    <row r="3" spans="2:13" ht="13.5" thickBot="1">
      <c r="B3" s="260"/>
      <c r="C3" s="73" t="s">
        <v>107</v>
      </c>
      <c r="D3" s="72" t="s">
        <v>108</v>
      </c>
      <c r="E3" s="71" t="s">
        <v>74</v>
      </c>
      <c r="F3" s="72" t="s">
        <v>109</v>
      </c>
      <c r="H3" s="390" t="s">
        <v>160</v>
      </c>
      <c r="I3" s="72" t="s">
        <v>107</v>
      </c>
      <c r="J3" s="72" t="s">
        <v>108</v>
      </c>
      <c r="K3" s="71" t="s">
        <v>74</v>
      </c>
      <c r="L3" s="72" t="s">
        <v>109</v>
      </c>
      <c r="M3" s="179"/>
    </row>
    <row r="4" spans="2:13">
      <c r="B4" s="391" t="s">
        <v>161</v>
      </c>
      <c r="C4" s="392">
        <v>31540</v>
      </c>
      <c r="D4" s="393">
        <v>8.56</v>
      </c>
      <c r="E4" s="394">
        <v>1451139517.51</v>
      </c>
      <c r="F4" s="395">
        <v>3.51</v>
      </c>
      <c r="H4" s="454" t="s">
        <v>162</v>
      </c>
      <c r="I4" s="396">
        <v>58618</v>
      </c>
      <c r="J4" s="397">
        <v>15.91</v>
      </c>
      <c r="K4" s="396">
        <v>1772571439.75</v>
      </c>
      <c r="L4" s="397">
        <v>4.28</v>
      </c>
    </row>
    <row r="5" spans="2:13">
      <c r="B5" s="272" t="s">
        <v>163</v>
      </c>
      <c r="C5" s="392">
        <v>52902</v>
      </c>
      <c r="D5" s="393">
        <v>14.36</v>
      </c>
      <c r="E5" s="398">
        <v>4008269680.9099998</v>
      </c>
      <c r="F5" s="395">
        <v>9.69</v>
      </c>
      <c r="H5" s="455" t="s">
        <v>164</v>
      </c>
      <c r="I5" s="399">
        <v>81491</v>
      </c>
      <c r="J5" s="393">
        <v>22.12</v>
      </c>
      <c r="K5" s="399">
        <v>6458064517</v>
      </c>
      <c r="L5" s="393">
        <v>15.61</v>
      </c>
    </row>
    <row r="6" spans="2:13">
      <c r="B6" s="272" t="s">
        <v>165</v>
      </c>
      <c r="C6" s="392">
        <v>69263</v>
      </c>
      <c r="D6" s="393">
        <v>18.8</v>
      </c>
      <c r="E6" s="398">
        <v>6860903783.2700005</v>
      </c>
      <c r="F6" s="395">
        <v>16.579999999999998</v>
      </c>
      <c r="H6" s="455" t="s">
        <v>166</v>
      </c>
      <c r="I6" s="399">
        <v>117958</v>
      </c>
      <c r="J6" s="393">
        <v>32.020000000000003</v>
      </c>
      <c r="K6" s="399">
        <v>15623865880.870001</v>
      </c>
      <c r="L6" s="393">
        <v>37.770000000000003</v>
      </c>
    </row>
    <row r="7" spans="2:13">
      <c r="B7" s="272" t="s">
        <v>167</v>
      </c>
      <c r="C7" s="392">
        <v>89311</v>
      </c>
      <c r="D7" s="393">
        <v>24.24</v>
      </c>
      <c r="E7" s="398">
        <v>11396581516.08</v>
      </c>
      <c r="F7" s="395">
        <v>27.55</v>
      </c>
      <c r="H7" s="455" t="s">
        <v>168</v>
      </c>
      <c r="I7" s="399">
        <v>28832</v>
      </c>
      <c r="J7" s="393">
        <v>7.83</v>
      </c>
      <c r="K7" s="399">
        <v>4490846072.2299995</v>
      </c>
      <c r="L7" s="393">
        <v>10.86</v>
      </c>
    </row>
    <row r="8" spans="2:13">
      <c r="B8" s="272" t="s">
        <v>169</v>
      </c>
      <c r="C8" s="392">
        <v>75409</v>
      </c>
      <c r="D8" s="393">
        <v>20.47</v>
      </c>
      <c r="E8" s="398">
        <v>11041327147.719999</v>
      </c>
      <c r="F8" s="395">
        <v>26.69</v>
      </c>
      <c r="H8" s="455" t="s">
        <v>170</v>
      </c>
      <c r="I8" s="399">
        <v>26993</v>
      </c>
      <c r="J8" s="393">
        <v>7.33</v>
      </c>
      <c r="K8" s="399">
        <v>4149749760.3000002</v>
      </c>
      <c r="L8" s="393">
        <v>10.029999999999999</v>
      </c>
    </row>
    <row r="9" spans="2:13">
      <c r="B9" s="272" t="s">
        <v>171</v>
      </c>
      <c r="C9" s="392">
        <v>28708</v>
      </c>
      <c r="D9" s="393">
        <v>7.79</v>
      </c>
      <c r="E9" s="398">
        <v>3855488169.6199999</v>
      </c>
      <c r="F9" s="395">
        <v>9.32</v>
      </c>
      <c r="H9" s="455" t="s">
        <v>172</v>
      </c>
      <c r="I9" s="399">
        <v>19827</v>
      </c>
      <c r="J9" s="393">
        <v>5.38</v>
      </c>
      <c r="K9" s="399">
        <v>2993395872.8899999</v>
      </c>
      <c r="L9" s="393">
        <v>7.24</v>
      </c>
    </row>
    <row r="10" spans="2:13">
      <c r="B10" s="272" t="s">
        <v>173</v>
      </c>
      <c r="C10" s="392">
        <v>21105</v>
      </c>
      <c r="D10" s="393">
        <v>5.73</v>
      </c>
      <c r="E10" s="398">
        <v>2740475089.3400002</v>
      </c>
      <c r="F10" s="395">
        <v>6.62</v>
      </c>
      <c r="H10" s="455" t="s">
        <v>174</v>
      </c>
      <c r="I10" s="399">
        <v>15474</v>
      </c>
      <c r="J10" s="393">
        <v>4.2</v>
      </c>
      <c r="K10" s="399">
        <v>2445204925.73</v>
      </c>
      <c r="L10" s="393">
        <v>5.91</v>
      </c>
    </row>
    <row r="11" spans="2:13">
      <c r="B11" s="272" t="s">
        <v>175</v>
      </c>
      <c r="C11" s="392">
        <v>128</v>
      </c>
      <c r="D11" s="393">
        <v>0.03</v>
      </c>
      <c r="E11" s="398">
        <v>15555584.65</v>
      </c>
      <c r="F11" s="395">
        <v>0.04</v>
      </c>
      <c r="H11" s="455" t="s">
        <v>176</v>
      </c>
      <c r="I11" s="399">
        <v>19083</v>
      </c>
      <c r="J11" s="393">
        <v>5.18</v>
      </c>
      <c r="K11" s="399">
        <v>3436423313</v>
      </c>
      <c r="L11" s="393">
        <v>8.31</v>
      </c>
    </row>
    <row r="12" spans="2:13" ht="13.5" thickBot="1">
      <c r="B12" s="272" t="s">
        <v>177</v>
      </c>
      <c r="C12" s="392">
        <v>5</v>
      </c>
      <c r="D12" s="393">
        <v>0</v>
      </c>
      <c r="E12" s="398">
        <v>705242.14</v>
      </c>
      <c r="F12" s="395">
        <v>0</v>
      </c>
      <c r="H12" s="455" t="s">
        <v>117</v>
      </c>
      <c r="I12" s="399">
        <v>97</v>
      </c>
      <c r="J12" s="393">
        <v>0.03</v>
      </c>
      <c r="K12" s="399">
        <v>401315.9</v>
      </c>
      <c r="L12" s="393">
        <v>0</v>
      </c>
    </row>
    <row r="13" spans="2:13" ht="13.5" thickBot="1">
      <c r="B13" s="272" t="s">
        <v>178</v>
      </c>
      <c r="C13" s="392">
        <v>2</v>
      </c>
      <c r="D13" s="393">
        <v>0</v>
      </c>
      <c r="E13" s="398">
        <v>77366.429999999993</v>
      </c>
      <c r="F13" s="395">
        <v>0</v>
      </c>
      <c r="H13" s="457" t="s">
        <v>89</v>
      </c>
      <c r="I13" s="400">
        <v>368373</v>
      </c>
      <c r="J13" s="401">
        <v>100</v>
      </c>
      <c r="K13" s="400">
        <v>41370523097.669998</v>
      </c>
      <c r="L13" s="401">
        <v>100</v>
      </c>
    </row>
    <row r="14" spans="2:13" ht="13.5" customHeight="1" thickBot="1">
      <c r="B14" s="284" t="s">
        <v>117</v>
      </c>
      <c r="C14" s="392">
        <v>0</v>
      </c>
      <c r="D14" s="395">
        <v>0</v>
      </c>
      <c r="E14" s="398">
        <v>0</v>
      </c>
      <c r="F14" s="395">
        <v>0</v>
      </c>
      <c r="H14" s="402" t="s">
        <v>490</v>
      </c>
      <c r="I14" s="403"/>
      <c r="J14" s="403"/>
      <c r="K14" s="403"/>
      <c r="L14" s="403"/>
      <c r="M14" s="179"/>
    </row>
    <row r="15" spans="2:13" ht="13.5" thickBot="1">
      <c r="B15" s="284" t="s">
        <v>89</v>
      </c>
      <c r="C15" s="404">
        <v>368373</v>
      </c>
      <c r="D15" s="320">
        <v>100</v>
      </c>
      <c r="E15" s="405">
        <v>41370523097.669998</v>
      </c>
      <c r="F15" s="320">
        <v>100</v>
      </c>
      <c r="H15" s="406"/>
      <c r="I15" s="406"/>
      <c r="J15" s="406"/>
      <c r="K15" s="406"/>
      <c r="L15" s="406"/>
      <c r="M15" s="179"/>
    </row>
    <row r="16" spans="2:13" ht="12.75" customHeight="1">
      <c r="B16" s="568" t="str">
        <f>'[2]Raw Strats'!A152</f>
        <v>As at the report date, the maximum remaining term for a loan was 556.00 months, the minimum remaining term was -41.00 months and the weighted average remaining term was 220.31 months.</v>
      </c>
      <c r="C16" s="568"/>
      <c r="D16" s="568"/>
      <c r="E16" s="568"/>
      <c r="F16" s="568"/>
      <c r="G16" s="179"/>
      <c r="H16" s="75" t="s">
        <v>179</v>
      </c>
      <c r="I16" s="75" t="s">
        <v>69</v>
      </c>
      <c r="J16" s="75" t="s">
        <v>75</v>
      </c>
      <c r="K16" s="296" t="s">
        <v>70</v>
      </c>
      <c r="L16" s="75" t="s">
        <v>75</v>
      </c>
      <c r="M16" s="179"/>
    </row>
    <row r="17" spans="2:13" ht="13.5" thickBot="1">
      <c r="B17" s="569"/>
      <c r="C17" s="569"/>
      <c r="D17" s="569"/>
      <c r="E17" s="569"/>
      <c r="F17" s="569"/>
      <c r="G17" s="179"/>
      <c r="H17" s="72" t="s">
        <v>180</v>
      </c>
      <c r="I17" s="72" t="s">
        <v>107</v>
      </c>
      <c r="J17" s="72" t="s">
        <v>108</v>
      </c>
      <c r="K17" s="71" t="s">
        <v>74</v>
      </c>
      <c r="L17" s="72" t="s">
        <v>109</v>
      </c>
      <c r="M17" s="179"/>
    </row>
    <row r="18" spans="2:13" ht="13.5" thickBot="1">
      <c r="B18" s="179"/>
      <c r="C18" s="179"/>
      <c r="D18" s="179"/>
      <c r="E18" s="179"/>
      <c r="F18" s="179"/>
      <c r="G18" s="179"/>
      <c r="H18" s="454" t="s">
        <v>162</v>
      </c>
      <c r="I18" s="396">
        <v>54128</v>
      </c>
      <c r="J18" s="397">
        <v>14.69</v>
      </c>
      <c r="K18" s="396">
        <v>1700001680.5899999</v>
      </c>
      <c r="L18" s="397">
        <v>4.1100000000000003</v>
      </c>
      <c r="M18" s="179"/>
    </row>
    <row r="19" spans="2:13">
      <c r="B19" s="75" t="s">
        <v>181</v>
      </c>
      <c r="C19" s="297" t="s">
        <v>69</v>
      </c>
      <c r="D19" s="75" t="s">
        <v>75</v>
      </c>
      <c r="E19" s="296" t="s">
        <v>70</v>
      </c>
      <c r="F19" s="75" t="s">
        <v>75</v>
      </c>
      <c r="G19" s="179"/>
      <c r="H19" s="455" t="s">
        <v>164</v>
      </c>
      <c r="I19" s="399">
        <v>85168</v>
      </c>
      <c r="J19" s="393">
        <v>23.12</v>
      </c>
      <c r="K19" s="399">
        <v>7072214251.96</v>
      </c>
      <c r="L19" s="393">
        <v>17.09</v>
      </c>
      <c r="M19" s="179"/>
    </row>
    <row r="20" spans="2:13" ht="13.5" thickBot="1">
      <c r="B20" s="72"/>
      <c r="C20" s="73" t="s">
        <v>107</v>
      </c>
      <c r="D20" s="72" t="s">
        <v>108</v>
      </c>
      <c r="E20" s="71" t="s">
        <v>74</v>
      </c>
      <c r="F20" s="72" t="s">
        <v>109</v>
      </c>
      <c r="G20" s="179"/>
      <c r="H20" s="455" t="s">
        <v>166</v>
      </c>
      <c r="I20" s="399">
        <v>145031</v>
      </c>
      <c r="J20" s="393">
        <v>39.369999999999997</v>
      </c>
      <c r="K20" s="399">
        <v>19555366699.09</v>
      </c>
      <c r="L20" s="393">
        <v>47.27</v>
      </c>
      <c r="M20" s="179"/>
    </row>
    <row r="21" spans="2:13">
      <c r="B21" s="272" t="s">
        <v>182</v>
      </c>
      <c r="C21" s="97">
        <v>0</v>
      </c>
      <c r="D21" s="302">
        <v>0</v>
      </c>
      <c r="E21" s="99">
        <v>0</v>
      </c>
      <c r="F21" s="302">
        <v>0</v>
      </c>
      <c r="H21" s="455" t="s">
        <v>168</v>
      </c>
      <c r="I21" s="399">
        <v>30848</v>
      </c>
      <c r="J21" s="393">
        <v>8.3699999999999992</v>
      </c>
      <c r="K21" s="399">
        <v>4962170525.8800001</v>
      </c>
      <c r="L21" s="393">
        <v>11.99</v>
      </c>
    </row>
    <row r="22" spans="2:13">
      <c r="B22" s="272" t="s">
        <v>183</v>
      </c>
      <c r="C22" s="96">
        <v>8625</v>
      </c>
      <c r="D22" s="176">
        <v>2.34</v>
      </c>
      <c r="E22" s="100">
        <v>1132987528.4300001</v>
      </c>
      <c r="F22" s="176">
        <v>2.74</v>
      </c>
      <c r="H22" s="455" t="s">
        <v>170</v>
      </c>
      <c r="I22" s="399">
        <v>29158</v>
      </c>
      <c r="J22" s="393">
        <v>7.92</v>
      </c>
      <c r="K22" s="399">
        <v>4398676310.3800001</v>
      </c>
      <c r="L22" s="393">
        <v>10.63</v>
      </c>
    </row>
    <row r="23" spans="2:13">
      <c r="B23" s="272" t="s">
        <v>184</v>
      </c>
      <c r="C23" s="96">
        <v>18368</v>
      </c>
      <c r="D23" s="176">
        <v>4.99</v>
      </c>
      <c r="E23" s="100">
        <v>2385010355.8200002</v>
      </c>
      <c r="F23" s="176">
        <v>5.76</v>
      </c>
      <c r="H23" s="455" t="s">
        <v>172</v>
      </c>
      <c r="I23" s="399">
        <v>16641</v>
      </c>
      <c r="J23" s="393">
        <v>4.5199999999999996</v>
      </c>
      <c r="K23" s="399">
        <v>2566496807.2399998</v>
      </c>
      <c r="L23" s="393">
        <v>6.2</v>
      </c>
    </row>
    <row r="24" spans="2:13">
      <c r="B24" s="272" t="s">
        <v>185</v>
      </c>
      <c r="C24" s="96">
        <v>28873</v>
      </c>
      <c r="D24" s="176">
        <v>7.84</v>
      </c>
      <c r="E24" s="100">
        <v>3821408746.7800002</v>
      </c>
      <c r="F24" s="176">
        <v>9.24</v>
      </c>
      <c r="H24" s="455" t="s">
        <v>174</v>
      </c>
      <c r="I24" s="399">
        <v>4906</v>
      </c>
      <c r="J24" s="393">
        <v>1.33</v>
      </c>
      <c r="K24" s="399">
        <v>839681564.33000004</v>
      </c>
      <c r="L24" s="393">
        <v>2.0299999999999998</v>
      </c>
    </row>
    <row r="25" spans="2:13">
      <c r="B25" s="272" t="s">
        <v>186</v>
      </c>
      <c r="C25" s="96">
        <v>26183</v>
      </c>
      <c r="D25" s="176">
        <v>7.11</v>
      </c>
      <c r="E25" s="100">
        <v>3313865823.1599998</v>
      </c>
      <c r="F25" s="176">
        <v>8.01</v>
      </c>
      <c r="H25" s="455" t="s">
        <v>176</v>
      </c>
      <c r="I25" s="399">
        <v>2493</v>
      </c>
      <c r="J25" s="393">
        <v>0.68</v>
      </c>
      <c r="K25" s="399">
        <v>275915258.19999999</v>
      </c>
      <c r="L25" s="393">
        <v>0.67</v>
      </c>
    </row>
    <row r="26" spans="2:13" ht="13.5" thickBot="1">
      <c r="B26" s="272" t="s">
        <v>187</v>
      </c>
      <c r="C26" s="96">
        <v>34651</v>
      </c>
      <c r="D26" s="176">
        <v>9.41</v>
      </c>
      <c r="E26" s="100">
        <v>4100379975.9299998</v>
      </c>
      <c r="F26" s="176">
        <v>9.91</v>
      </c>
      <c r="H26" s="455" t="s">
        <v>117</v>
      </c>
      <c r="I26" s="399">
        <v>0</v>
      </c>
      <c r="J26" s="393">
        <v>0</v>
      </c>
      <c r="K26" s="399">
        <v>0</v>
      </c>
      <c r="L26" s="393">
        <v>0</v>
      </c>
    </row>
    <row r="27" spans="2:13" ht="13.5" thickBot="1">
      <c r="B27" s="272" t="s">
        <v>188</v>
      </c>
      <c r="C27" s="96">
        <v>18315</v>
      </c>
      <c r="D27" s="176">
        <v>4.97</v>
      </c>
      <c r="E27" s="100">
        <v>2155886835.7399998</v>
      </c>
      <c r="F27" s="176">
        <v>5.21</v>
      </c>
      <c r="H27" s="457" t="s">
        <v>89</v>
      </c>
      <c r="I27" s="400">
        <v>368373</v>
      </c>
      <c r="J27" s="401">
        <v>100</v>
      </c>
      <c r="K27" s="400">
        <v>41370523097.669998</v>
      </c>
      <c r="L27" s="401">
        <v>100</v>
      </c>
    </row>
    <row r="28" spans="2:13">
      <c r="B28" s="272" t="s">
        <v>189</v>
      </c>
      <c r="C28" s="96">
        <v>37655</v>
      </c>
      <c r="D28" s="176">
        <v>10.220000000000001</v>
      </c>
      <c r="E28" s="100">
        <v>5307115528.46</v>
      </c>
      <c r="F28" s="176">
        <v>12.83</v>
      </c>
      <c r="H28" s="402" t="s">
        <v>491</v>
      </c>
      <c r="I28" s="407"/>
      <c r="J28" s="408"/>
      <c r="K28" s="407"/>
      <c r="L28" s="408"/>
    </row>
    <row r="29" spans="2:13" ht="13.5" thickBot="1">
      <c r="B29" s="272" t="s">
        <v>190</v>
      </c>
      <c r="C29" s="96">
        <v>37669</v>
      </c>
      <c r="D29" s="176">
        <v>10.23</v>
      </c>
      <c r="E29" s="100">
        <v>5406141670.8800001</v>
      </c>
      <c r="F29" s="176">
        <v>13.07</v>
      </c>
      <c r="H29" s="179"/>
      <c r="I29" s="179"/>
      <c r="J29" s="179"/>
      <c r="K29" s="179"/>
      <c r="L29" s="179"/>
    </row>
    <row r="30" spans="2:13">
      <c r="B30" s="272" t="s">
        <v>191</v>
      </c>
      <c r="C30" s="96">
        <v>19477</v>
      </c>
      <c r="D30" s="176">
        <v>5.29</v>
      </c>
      <c r="E30" s="100">
        <v>2539475723.7399998</v>
      </c>
      <c r="F30" s="176">
        <v>6.14</v>
      </c>
      <c r="H30" s="296" t="s">
        <v>192</v>
      </c>
      <c r="I30" s="75" t="s">
        <v>69</v>
      </c>
      <c r="J30" s="75" t="s">
        <v>75</v>
      </c>
      <c r="K30" s="296" t="s">
        <v>70</v>
      </c>
      <c r="L30" s="75" t="s">
        <v>75</v>
      </c>
      <c r="M30" s="179"/>
    </row>
    <row r="31" spans="2:13" ht="13.5" thickBot="1">
      <c r="B31" s="272" t="s">
        <v>193</v>
      </c>
      <c r="C31" s="96">
        <v>12587</v>
      </c>
      <c r="D31" s="176">
        <v>3.42</v>
      </c>
      <c r="E31" s="100">
        <v>1620648617.8099999</v>
      </c>
      <c r="F31" s="176">
        <v>3.92</v>
      </c>
      <c r="H31" s="259"/>
      <c r="I31" s="72" t="s">
        <v>107</v>
      </c>
      <c r="J31" s="72" t="s">
        <v>108</v>
      </c>
      <c r="K31" s="71" t="s">
        <v>74</v>
      </c>
      <c r="L31" s="72" t="s">
        <v>109</v>
      </c>
      <c r="M31" s="179"/>
    </row>
    <row r="32" spans="2:13">
      <c r="B32" s="272" t="s">
        <v>194</v>
      </c>
      <c r="C32" s="96">
        <v>12988</v>
      </c>
      <c r="D32" s="176">
        <v>3.53</v>
      </c>
      <c r="E32" s="100">
        <v>1519621576.8599999</v>
      </c>
      <c r="F32" s="176">
        <v>3.67</v>
      </c>
      <c r="H32" s="454" t="s">
        <v>195</v>
      </c>
      <c r="I32" s="409">
        <v>14167</v>
      </c>
      <c r="J32" s="361">
        <v>3.85</v>
      </c>
      <c r="K32" s="410">
        <v>1466340316.8</v>
      </c>
      <c r="L32" s="361">
        <v>3.54</v>
      </c>
      <c r="M32" s="179"/>
    </row>
    <row r="33" spans="2:13">
      <c r="B33" s="272" t="s">
        <v>196</v>
      </c>
      <c r="C33" s="96">
        <v>12059</v>
      </c>
      <c r="D33" s="176">
        <v>3.27</v>
      </c>
      <c r="E33" s="100">
        <v>1244768021.27</v>
      </c>
      <c r="F33" s="176">
        <v>3.01</v>
      </c>
      <c r="H33" s="455" t="s">
        <v>197</v>
      </c>
      <c r="I33" s="409">
        <v>16842</v>
      </c>
      <c r="J33" s="361">
        <v>4.57</v>
      </c>
      <c r="K33" s="410">
        <v>1603726146.9200001</v>
      </c>
      <c r="L33" s="361">
        <v>3.88</v>
      </c>
      <c r="M33" s="179"/>
    </row>
    <row r="34" spans="2:13">
      <c r="B34" s="272" t="s">
        <v>198</v>
      </c>
      <c r="C34" s="96">
        <v>15833</v>
      </c>
      <c r="D34" s="176">
        <v>4.3</v>
      </c>
      <c r="E34" s="100">
        <v>1460165976.74</v>
      </c>
      <c r="F34" s="176">
        <v>3.53</v>
      </c>
      <c r="H34" s="455" t="s">
        <v>199</v>
      </c>
      <c r="I34" s="409">
        <v>66805</v>
      </c>
      <c r="J34" s="361">
        <v>18.14</v>
      </c>
      <c r="K34" s="410">
        <v>10518837258.620001</v>
      </c>
      <c r="L34" s="361">
        <v>25.43</v>
      </c>
    </row>
    <row r="35" spans="2:13">
      <c r="B35" s="272" t="s">
        <v>200</v>
      </c>
      <c r="C35" s="96">
        <v>9641</v>
      </c>
      <c r="D35" s="176">
        <v>2.62</v>
      </c>
      <c r="E35" s="100">
        <v>764232113.72000003</v>
      </c>
      <c r="F35" s="176">
        <v>1.85</v>
      </c>
      <c r="H35" s="455" t="s">
        <v>201</v>
      </c>
      <c r="I35" s="409">
        <v>20977</v>
      </c>
      <c r="J35" s="361">
        <v>5.69</v>
      </c>
      <c r="K35" s="410">
        <v>1701697979.53</v>
      </c>
      <c r="L35" s="361">
        <v>4.1100000000000003</v>
      </c>
    </row>
    <row r="36" spans="2:13">
      <c r="B36" s="272" t="s">
        <v>202</v>
      </c>
      <c r="C36" s="96">
        <v>11394</v>
      </c>
      <c r="D36" s="176">
        <v>3.09</v>
      </c>
      <c r="E36" s="100">
        <v>859300449.28999996</v>
      </c>
      <c r="F36" s="176">
        <v>2.08</v>
      </c>
      <c r="H36" s="455" t="s">
        <v>203</v>
      </c>
      <c r="I36" s="409">
        <v>13487</v>
      </c>
      <c r="J36" s="361">
        <v>3.66</v>
      </c>
      <c r="K36" s="410">
        <v>1057129475.21</v>
      </c>
      <c r="L36" s="361">
        <v>2.56</v>
      </c>
    </row>
    <row r="37" spans="2:13">
      <c r="B37" s="272" t="s">
        <v>204</v>
      </c>
      <c r="C37" s="96">
        <v>11163</v>
      </c>
      <c r="D37" s="176">
        <v>3.03</v>
      </c>
      <c r="E37" s="100">
        <v>808080030.05999994</v>
      </c>
      <c r="F37" s="176">
        <v>1.95</v>
      </c>
      <c r="H37" s="455" t="s">
        <v>205</v>
      </c>
      <c r="I37" s="409">
        <v>39642</v>
      </c>
      <c r="J37" s="361">
        <v>10.76</v>
      </c>
      <c r="K37" s="410">
        <v>3422614930.1900001</v>
      </c>
      <c r="L37" s="361">
        <v>8.27</v>
      </c>
    </row>
    <row r="38" spans="2:13">
      <c r="B38" s="272" t="s">
        <v>206</v>
      </c>
      <c r="C38" s="96">
        <v>11870</v>
      </c>
      <c r="D38" s="176">
        <v>3.22</v>
      </c>
      <c r="E38" s="100">
        <v>816188028.13</v>
      </c>
      <c r="F38" s="176">
        <v>1.97</v>
      </c>
      <c r="H38" s="455" t="s">
        <v>207</v>
      </c>
      <c r="I38" s="409">
        <v>25793</v>
      </c>
      <c r="J38" s="361">
        <v>7</v>
      </c>
      <c r="K38" s="410">
        <v>2196518165.5300002</v>
      </c>
      <c r="L38" s="361">
        <v>5.31</v>
      </c>
    </row>
    <row r="39" spans="2:13">
      <c r="B39" s="272" t="s">
        <v>208</v>
      </c>
      <c r="C39" s="96">
        <v>10191</v>
      </c>
      <c r="D39" s="176">
        <v>2.77</v>
      </c>
      <c r="E39" s="100">
        <v>621592677.30999994</v>
      </c>
      <c r="F39" s="176">
        <v>1.5</v>
      </c>
      <c r="H39" s="455" t="s">
        <v>209</v>
      </c>
      <c r="I39" s="409">
        <v>77866</v>
      </c>
      <c r="J39" s="361">
        <v>21.14</v>
      </c>
      <c r="K39" s="410">
        <v>10396071083.200001</v>
      </c>
      <c r="L39" s="361">
        <v>25.13</v>
      </c>
    </row>
    <row r="40" spans="2:13">
      <c r="B40" s="272" t="s">
        <v>210</v>
      </c>
      <c r="C40" s="96">
        <v>8249</v>
      </c>
      <c r="D40" s="176">
        <v>2.2400000000000002</v>
      </c>
      <c r="E40" s="100">
        <v>475653465.61000001</v>
      </c>
      <c r="F40" s="176">
        <v>1.1499999999999999</v>
      </c>
      <c r="H40" s="455" t="s">
        <v>211</v>
      </c>
      <c r="I40" s="409">
        <v>30765</v>
      </c>
      <c r="J40" s="361">
        <v>8.35</v>
      </c>
      <c r="K40" s="410">
        <v>3511690424.0599999</v>
      </c>
      <c r="L40" s="361">
        <v>8.49</v>
      </c>
    </row>
    <row r="41" spans="2:13">
      <c r="B41" s="272" t="s">
        <v>212</v>
      </c>
      <c r="C41" s="96">
        <v>3663</v>
      </c>
      <c r="D41" s="176">
        <v>0.99</v>
      </c>
      <c r="E41" s="100">
        <v>224392329.28999999</v>
      </c>
      <c r="F41" s="176">
        <v>0.54</v>
      </c>
      <c r="H41" s="455" t="s">
        <v>213</v>
      </c>
      <c r="I41" s="409">
        <v>24287</v>
      </c>
      <c r="J41" s="361">
        <v>6.59</v>
      </c>
      <c r="K41" s="410">
        <v>2067685868.3499999</v>
      </c>
      <c r="L41" s="361">
        <v>5</v>
      </c>
    </row>
    <row r="42" spans="2:13">
      <c r="B42" s="272" t="s">
        <v>214</v>
      </c>
      <c r="C42" s="96">
        <v>3460</v>
      </c>
      <c r="D42" s="176">
        <v>0.94</v>
      </c>
      <c r="E42" s="100">
        <v>200838820.55000001</v>
      </c>
      <c r="F42" s="176">
        <v>0.49</v>
      </c>
      <c r="H42" s="455" t="s">
        <v>215</v>
      </c>
      <c r="I42" s="409">
        <v>15375</v>
      </c>
      <c r="J42" s="361">
        <v>4.17</v>
      </c>
      <c r="K42" s="410">
        <v>1281276414.8800001</v>
      </c>
      <c r="L42" s="361">
        <v>3.1</v>
      </c>
    </row>
    <row r="43" spans="2:13">
      <c r="B43" s="272" t="s">
        <v>216</v>
      </c>
      <c r="C43" s="96">
        <v>1636</v>
      </c>
      <c r="D43" s="176">
        <v>0.44</v>
      </c>
      <c r="E43" s="100">
        <v>80693039.209999993</v>
      </c>
      <c r="F43" s="176">
        <v>0.2</v>
      </c>
      <c r="H43" s="455" t="s">
        <v>217</v>
      </c>
      <c r="I43" s="409">
        <v>22365</v>
      </c>
      <c r="J43" s="361">
        <v>6.07</v>
      </c>
      <c r="K43" s="410">
        <v>2146841238.79</v>
      </c>
      <c r="L43" s="361">
        <v>5.19</v>
      </c>
    </row>
    <row r="44" spans="2:13" ht="13.5" thickBot="1">
      <c r="B44" s="272" t="s">
        <v>218</v>
      </c>
      <c r="C44" s="96">
        <v>1741</v>
      </c>
      <c r="D44" s="176">
        <v>0.47</v>
      </c>
      <c r="E44" s="100">
        <v>78251413.849999994</v>
      </c>
      <c r="F44" s="176">
        <v>0.19</v>
      </c>
      <c r="H44" s="455" t="s">
        <v>117</v>
      </c>
      <c r="I44" s="409">
        <v>2</v>
      </c>
      <c r="J44" s="361">
        <v>0</v>
      </c>
      <c r="K44" s="410">
        <v>93795.59</v>
      </c>
      <c r="L44" s="361">
        <v>0</v>
      </c>
    </row>
    <row r="45" spans="2:13" ht="13.5" thickBot="1">
      <c r="B45" s="272" t="s">
        <v>219</v>
      </c>
      <c r="C45" s="96">
        <v>1698</v>
      </c>
      <c r="D45" s="176">
        <v>0.46</v>
      </c>
      <c r="E45" s="100">
        <v>68288093.730000004</v>
      </c>
      <c r="F45" s="176">
        <v>0.17</v>
      </c>
      <c r="H45" s="457" t="s">
        <v>89</v>
      </c>
      <c r="I45" s="411">
        <v>368373</v>
      </c>
      <c r="J45" s="401">
        <v>100</v>
      </c>
      <c r="K45" s="411">
        <v>41370523097.669998</v>
      </c>
      <c r="L45" s="401">
        <v>100</v>
      </c>
    </row>
    <row r="46" spans="2:13">
      <c r="B46" s="272" t="s">
        <v>220</v>
      </c>
      <c r="C46" s="96">
        <v>1403</v>
      </c>
      <c r="D46" s="176">
        <v>0.38</v>
      </c>
      <c r="E46" s="100">
        <v>56584235.509999998</v>
      </c>
      <c r="F46" s="176">
        <v>0.14000000000000001</v>
      </c>
    </row>
    <row r="47" spans="2:13">
      <c r="B47" s="272" t="s">
        <v>221</v>
      </c>
      <c r="C47" s="96">
        <v>1427</v>
      </c>
      <c r="D47" s="176">
        <v>0.39</v>
      </c>
      <c r="E47" s="100">
        <v>56683100.340000004</v>
      </c>
      <c r="F47" s="176">
        <v>0.14000000000000001</v>
      </c>
    </row>
    <row r="48" spans="2:13">
      <c r="B48" s="272" t="s">
        <v>222</v>
      </c>
      <c r="C48" s="96">
        <v>1653</v>
      </c>
      <c r="D48" s="176">
        <v>0.45</v>
      </c>
      <c r="E48" s="100">
        <v>63392795.299999997</v>
      </c>
      <c r="F48" s="176">
        <v>0.15</v>
      </c>
    </row>
    <row r="49" spans="2:6">
      <c r="B49" s="272" t="s">
        <v>223</v>
      </c>
      <c r="C49" s="96">
        <v>1173</v>
      </c>
      <c r="D49" s="176">
        <v>0.32</v>
      </c>
      <c r="E49" s="100">
        <v>42368866.140000001</v>
      </c>
      <c r="F49" s="176">
        <v>0.1</v>
      </c>
    </row>
    <row r="50" spans="2:6">
      <c r="B50" s="272" t="s">
        <v>224</v>
      </c>
      <c r="C50" s="96">
        <v>1232</v>
      </c>
      <c r="D50" s="176">
        <v>0.33</v>
      </c>
      <c r="E50" s="100">
        <v>41384760.130000003</v>
      </c>
      <c r="F50" s="176">
        <v>0.1</v>
      </c>
    </row>
    <row r="51" spans="2:6" ht="13.5" thickBot="1">
      <c r="B51" s="272" t="s">
        <v>225</v>
      </c>
      <c r="C51" s="96">
        <v>3496</v>
      </c>
      <c r="D51" s="176">
        <v>0.95</v>
      </c>
      <c r="E51" s="100">
        <v>105122497.88</v>
      </c>
      <c r="F51" s="176">
        <v>0.25</v>
      </c>
    </row>
    <row r="52" spans="2:6" ht="13.5" thickBot="1">
      <c r="B52" s="412" t="s">
        <v>89</v>
      </c>
      <c r="C52" s="98">
        <v>368373</v>
      </c>
      <c r="D52" s="413">
        <v>100</v>
      </c>
      <c r="E52" s="101">
        <v>41370523097.669998</v>
      </c>
      <c r="F52" s="413">
        <v>100</v>
      </c>
    </row>
    <row r="53" spans="2:6" ht="12.75" customHeight="1">
      <c r="B53" s="568" t="str">
        <f>'[2]Raw Strats'!A131</f>
        <v>As at the report date, the maximum seasoning for a loan was 200.00 months, the minimum seasoning was 9.00 months and the weighted average seasoning was 50.23 months.</v>
      </c>
      <c r="C53" s="568"/>
      <c r="D53" s="568"/>
      <c r="E53" s="568"/>
      <c r="F53" s="568"/>
    </row>
    <row r="54" spans="2:6">
      <c r="B54" s="569"/>
      <c r="C54" s="569"/>
      <c r="D54" s="569"/>
      <c r="E54" s="569"/>
      <c r="F54" s="569"/>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oddHeader>&amp;CCovered Bond Investors' Report - April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topLeftCell="B1" zoomScale="75" zoomScaleNormal="100" zoomScalePageLayoutView="75" workbookViewId="0">
      <selection activeCell="G38" sqref="G38"/>
    </sheetView>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14" t="s">
        <v>226</v>
      </c>
      <c r="C2" s="414"/>
      <c r="D2" s="414"/>
      <c r="E2" s="414"/>
      <c r="F2" s="415"/>
      <c r="G2" s="415"/>
      <c r="H2" s="415"/>
    </row>
    <row r="3" spans="2:8" ht="12.75" thickBot="1"/>
    <row r="4" spans="2:8" ht="13.5" thickBot="1">
      <c r="B4" s="416" t="s">
        <v>227</v>
      </c>
      <c r="C4" s="417" t="s">
        <v>90</v>
      </c>
      <c r="D4" s="418" t="s">
        <v>228</v>
      </c>
      <c r="E4" s="179"/>
      <c r="F4" s="419" t="s">
        <v>229</v>
      </c>
      <c r="G4" s="420"/>
      <c r="H4" s="45"/>
    </row>
    <row r="5" spans="2:8" ht="12.75">
      <c r="B5" s="421"/>
      <c r="C5" s="422"/>
      <c r="D5" s="423"/>
      <c r="F5" s="424"/>
      <c r="G5" s="276"/>
      <c r="H5" s="425"/>
    </row>
    <row r="6" spans="2:8" ht="12.75">
      <c r="B6" s="116" t="s">
        <v>230</v>
      </c>
      <c r="C6" s="486">
        <v>31396020584.903</v>
      </c>
      <c r="D6" s="426" t="s">
        <v>231</v>
      </c>
      <c r="F6" s="427" t="s">
        <v>232</v>
      </c>
      <c r="G6" s="276"/>
      <c r="H6" s="425"/>
    </row>
    <row r="7" spans="2:8" ht="12.75">
      <c r="B7" s="116"/>
      <c r="C7" s="428"/>
      <c r="D7" s="429" t="s">
        <v>233</v>
      </c>
      <c r="F7" s="421" t="s">
        <v>234</v>
      </c>
      <c r="G7" s="445">
        <v>38861887182</v>
      </c>
      <c r="H7" s="425" t="s">
        <v>235</v>
      </c>
    </row>
    <row r="8" spans="2:8" ht="12.75">
      <c r="B8" s="116"/>
      <c r="C8" s="428"/>
      <c r="D8" s="426"/>
      <c r="F8" s="421" t="s">
        <v>236</v>
      </c>
      <c r="G8" s="445">
        <v>31396020584.903</v>
      </c>
      <c r="H8" s="425" t="s">
        <v>237</v>
      </c>
    </row>
    <row r="9" spans="2:8" s="246" customFormat="1" ht="13.5" thickBot="1">
      <c r="B9" s="116" t="s">
        <v>238</v>
      </c>
      <c r="C9" s="486">
        <v>3402230760.6399999</v>
      </c>
      <c r="D9" s="118" t="s">
        <v>239</v>
      </c>
      <c r="E9" s="11"/>
      <c r="F9" s="300"/>
      <c r="G9" s="446"/>
      <c r="H9" s="301"/>
    </row>
    <row r="10" spans="2:8" ht="12.75">
      <c r="B10" s="117"/>
      <c r="C10" s="428"/>
      <c r="D10" s="118"/>
      <c r="E10" s="246"/>
      <c r="F10" s="422"/>
      <c r="G10" s="447"/>
      <c r="H10" s="299"/>
    </row>
    <row r="11" spans="2:8" s="246" customFormat="1" ht="12.75">
      <c r="B11" s="116" t="s">
        <v>240</v>
      </c>
      <c r="C11" s="486">
        <v>0</v>
      </c>
      <c r="D11" s="118" t="s">
        <v>241</v>
      </c>
      <c r="E11" s="11"/>
      <c r="F11" s="421" t="s">
        <v>242</v>
      </c>
      <c r="G11" s="314" t="s">
        <v>243</v>
      </c>
      <c r="H11" s="425"/>
    </row>
    <row r="12" spans="2:8" ht="12.75">
      <c r="B12" s="117"/>
      <c r="C12" s="428"/>
      <c r="D12" s="118"/>
      <c r="E12" s="246"/>
      <c r="F12" s="430" t="s">
        <v>244</v>
      </c>
      <c r="G12" s="314" t="s">
        <v>245</v>
      </c>
      <c r="H12" s="425"/>
    </row>
    <row r="13" spans="2:8" s="246" customFormat="1" ht="12.75">
      <c r="B13" s="116" t="s">
        <v>246</v>
      </c>
      <c r="C13" s="486">
        <v>0</v>
      </c>
      <c r="D13" s="118" t="s">
        <v>247</v>
      </c>
      <c r="E13" s="11"/>
      <c r="F13" s="431"/>
      <c r="G13" s="445">
        <v>41179689444</v>
      </c>
      <c r="H13" s="425" t="s">
        <v>248</v>
      </c>
    </row>
    <row r="14" spans="2:8" ht="12.75">
      <c r="B14" s="117"/>
      <c r="C14" s="428"/>
      <c r="D14" s="118"/>
      <c r="E14" s="246"/>
      <c r="F14" s="427"/>
      <c r="G14" s="445">
        <v>38861887182</v>
      </c>
      <c r="H14" s="425" t="s">
        <v>249</v>
      </c>
    </row>
    <row r="15" spans="2:8" s="246" customFormat="1" ht="12.75">
      <c r="B15" s="116" t="s">
        <v>250</v>
      </c>
      <c r="C15" s="486">
        <v>0</v>
      </c>
      <c r="D15" s="118" t="s">
        <v>251</v>
      </c>
      <c r="E15" s="11"/>
      <c r="F15" s="431"/>
      <c r="G15" s="448" t="s">
        <v>252</v>
      </c>
      <c r="H15" s="432"/>
    </row>
    <row r="16" spans="2:8" ht="12.75">
      <c r="B16" s="117"/>
      <c r="C16" s="428"/>
      <c r="D16" s="118"/>
      <c r="E16" s="246"/>
      <c r="F16" s="427"/>
      <c r="G16" s="448">
        <v>0.75</v>
      </c>
      <c r="H16" s="425" t="s">
        <v>253</v>
      </c>
    </row>
    <row r="17" spans="2:11" s="246" customFormat="1" ht="12.75">
      <c r="B17" s="116" t="s">
        <v>254</v>
      </c>
      <c r="C17" s="486">
        <v>367645580.44</v>
      </c>
      <c r="D17" s="118" t="s">
        <v>255</v>
      </c>
      <c r="E17" s="11"/>
      <c r="F17" s="431"/>
      <c r="G17" s="449" t="s">
        <v>256</v>
      </c>
      <c r="H17" s="425" t="s">
        <v>257</v>
      </c>
    </row>
    <row r="18" spans="2:11" ht="12.75">
      <c r="B18" s="117"/>
      <c r="C18" s="428"/>
      <c r="D18" s="118"/>
      <c r="E18" s="246"/>
      <c r="F18" s="427"/>
      <c r="G18" s="448">
        <v>0.25</v>
      </c>
      <c r="H18" s="425" t="s">
        <v>258</v>
      </c>
    </row>
    <row r="19" spans="2:11" s="246" customFormat="1" ht="12.75">
      <c r="B19" s="116" t="s">
        <v>259</v>
      </c>
      <c r="C19" s="486">
        <v>1647187577.76</v>
      </c>
      <c r="D19" s="118" t="s">
        <v>260</v>
      </c>
      <c r="E19" s="11"/>
      <c r="F19" s="431"/>
      <c r="G19" s="314" t="s">
        <v>261</v>
      </c>
      <c r="H19" s="432"/>
    </row>
    <row r="20" spans="2:11" ht="12.75">
      <c r="B20" s="117"/>
      <c r="C20" s="428"/>
      <c r="D20" s="118"/>
      <c r="E20" s="246"/>
      <c r="F20" s="433" t="s">
        <v>262</v>
      </c>
      <c r="G20" s="450" t="s">
        <v>263</v>
      </c>
      <c r="H20" s="425"/>
    </row>
    <row r="21" spans="2:11" s="246" customFormat="1" ht="12.75">
      <c r="B21" s="116" t="s">
        <v>264</v>
      </c>
      <c r="C21" s="486">
        <v>204196818.6288</v>
      </c>
      <c r="D21" s="118" t="s">
        <v>265</v>
      </c>
      <c r="E21" s="11"/>
      <c r="F21" s="433"/>
      <c r="G21" s="445">
        <v>0</v>
      </c>
      <c r="H21" s="425" t="s">
        <v>266</v>
      </c>
    </row>
    <row r="22" spans="2:11" ht="12.75">
      <c r="B22" s="117"/>
      <c r="C22" s="428"/>
      <c r="D22" s="118"/>
      <c r="E22" s="246"/>
      <c r="F22" s="431"/>
      <c r="G22" s="445">
        <v>0</v>
      </c>
      <c r="H22" s="425" t="s">
        <v>267</v>
      </c>
    </row>
    <row r="23" spans="2:11" s="246" customFormat="1" ht="12.75">
      <c r="B23" s="116" t="s">
        <v>268</v>
      </c>
      <c r="C23" s="486">
        <v>384226.12</v>
      </c>
      <c r="D23" s="118" t="s">
        <v>269</v>
      </c>
      <c r="E23" s="11"/>
      <c r="F23" s="431"/>
      <c r="G23" s="314"/>
      <c r="H23" s="432"/>
    </row>
    <row r="24" spans="2:11" ht="12.75">
      <c r="B24" s="117"/>
      <c r="C24" s="428"/>
      <c r="D24" s="118"/>
      <c r="E24" s="246"/>
      <c r="F24" s="427"/>
      <c r="G24" s="445">
        <v>38861887182</v>
      </c>
      <c r="H24" s="425" t="s">
        <v>270</v>
      </c>
    </row>
    <row r="25" spans="2:11" ht="12.75">
      <c r="B25" s="116" t="s">
        <v>271</v>
      </c>
      <c r="C25" s="486">
        <v>882795412.85835516</v>
      </c>
      <c r="D25" s="118" t="s">
        <v>272</v>
      </c>
      <c r="F25" s="427"/>
      <c r="G25" s="314"/>
      <c r="H25" s="432"/>
      <c r="I25" s="246"/>
      <c r="J25" s="246"/>
      <c r="K25" s="246"/>
    </row>
    <row r="26" spans="2:11" ht="13.5" thickBot="1">
      <c r="B26" s="434"/>
      <c r="C26" s="487"/>
      <c r="D26" s="426"/>
      <c r="F26" s="421" t="s">
        <v>273</v>
      </c>
      <c r="G26" s="314" t="s">
        <v>274</v>
      </c>
      <c r="H26" s="425"/>
    </row>
    <row r="27" spans="2:11">
      <c r="B27" s="422"/>
      <c r="C27" s="488"/>
      <c r="D27" s="435"/>
      <c r="F27" s="430" t="s">
        <v>244</v>
      </c>
      <c r="G27" s="314" t="s">
        <v>245</v>
      </c>
      <c r="H27" s="425"/>
      <c r="I27" s="246"/>
      <c r="J27" s="246"/>
      <c r="K27" s="246"/>
    </row>
    <row r="28" spans="2:11" ht="12.75">
      <c r="B28" s="467" t="s">
        <v>275</v>
      </c>
      <c r="C28" s="486">
        <v>31696041729.735844</v>
      </c>
      <c r="D28" s="423"/>
      <c r="F28" s="427"/>
      <c r="G28" s="445">
        <v>41179689444</v>
      </c>
      <c r="H28" s="425" t="s">
        <v>248</v>
      </c>
    </row>
    <row r="29" spans="2:11" ht="12.75">
      <c r="B29" s="467"/>
      <c r="C29" s="117" t="s">
        <v>464</v>
      </c>
      <c r="D29" s="468" t="s">
        <v>276</v>
      </c>
      <c r="F29" s="427"/>
      <c r="G29" s="445">
        <v>40933534009</v>
      </c>
      <c r="H29" s="425" t="s">
        <v>277</v>
      </c>
      <c r="I29" s="246"/>
      <c r="J29" s="246"/>
      <c r="K29" s="246"/>
    </row>
    <row r="30" spans="2:11" ht="12.75" thickBot="1">
      <c r="B30" s="453"/>
      <c r="C30" s="462"/>
      <c r="D30" s="436"/>
      <c r="F30" s="431"/>
      <c r="G30" s="448" t="s">
        <v>278</v>
      </c>
      <c r="H30" s="432"/>
    </row>
    <row r="31" spans="2:11">
      <c r="D31" s="276"/>
      <c r="F31" s="427"/>
      <c r="G31" s="451" t="s">
        <v>279</v>
      </c>
      <c r="H31" s="425" t="s">
        <v>253</v>
      </c>
      <c r="I31" s="246"/>
      <c r="J31" s="246"/>
      <c r="K31" s="246"/>
    </row>
    <row r="32" spans="2:11">
      <c r="B32" s="11" t="s">
        <v>280</v>
      </c>
      <c r="F32" s="431"/>
      <c r="G32" s="449" t="s">
        <v>256</v>
      </c>
      <c r="H32" s="425" t="s">
        <v>257</v>
      </c>
    </row>
    <row r="33" spans="2:11" s="437" customFormat="1" ht="13.5" thickBot="1">
      <c r="F33" s="427"/>
      <c r="G33" s="448">
        <v>0.25</v>
      </c>
      <c r="H33" s="425" t="s">
        <v>258</v>
      </c>
      <c r="I33" s="246"/>
      <c r="J33" s="246"/>
      <c r="K33" s="246"/>
    </row>
    <row r="34" spans="2:11" s="437" customFormat="1" ht="13.5" thickBot="1">
      <c r="B34" s="438" t="s">
        <v>281</v>
      </c>
      <c r="C34" s="469">
        <v>0.76700000000000002</v>
      </c>
      <c r="F34" s="431"/>
      <c r="G34" s="314" t="s">
        <v>261</v>
      </c>
      <c r="H34" s="432"/>
      <c r="I34" s="11"/>
      <c r="J34" s="11"/>
      <c r="K34" s="11"/>
    </row>
    <row r="35" spans="2:11" s="437" customFormat="1" ht="13.5" thickBot="1">
      <c r="B35" s="438" t="s">
        <v>282</v>
      </c>
      <c r="C35" s="439">
        <v>3498965191.125843</v>
      </c>
      <c r="F35" s="433" t="s">
        <v>262</v>
      </c>
      <c r="G35" s="450" t="s">
        <v>263</v>
      </c>
      <c r="H35" s="440"/>
      <c r="I35" s="246"/>
      <c r="J35" s="246"/>
      <c r="K35" s="246"/>
    </row>
    <row r="36" spans="2:11" s="437" customFormat="1" ht="13.5" thickBot="1">
      <c r="B36" s="438" t="s">
        <v>283</v>
      </c>
      <c r="C36" s="441">
        <v>28197076538.610001</v>
      </c>
      <c r="F36" s="431"/>
      <c r="G36" s="445">
        <v>0</v>
      </c>
      <c r="H36" s="425" t="s">
        <v>266</v>
      </c>
      <c r="I36" s="11"/>
      <c r="J36" s="11"/>
      <c r="K36" s="11"/>
    </row>
    <row r="37" spans="2:11" s="437" customFormat="1" ht="12.75">
      <c r="F37" s="431"/>
      <c r="G37" s="445">
        <v>0</v>
      </c>
      <c r="H37" s="425" t="s">
        <v>267</v>
      </c>
      <c r="I37" s="246"/>
      <c r="J37" s="246"/>
      <c r="K37" s="246"/>
    </row>
    <row r="38" spans="2:11" s="437" customFormat="1" ht="12.75">
      <c r="F38" s="427"/>
      <c r="G38" s="314"/>
      <c r="H38" s="432"/>
      <c r="I38" s="11"/>
      <c r="J38" s="11"/>
      <c r="K38" s="11"/>
    </row>
    <row r="39" spans="2:11" s="437" customFormat="1" ht="12.75">
      <c r="F39" s="427"/>
      <c r="G39" s="445">
        <v>31396020584.903</v>
      </c>
      <c r="H39" s="425" t="s">
        <v>284</v>
      </c>
      <c r="I39" s="246"/>
      <c r="J39" s="246"/>
      <c r="K39" s="246"/>
    </row>
    <row r="40" spans="2:11" s="437" customFormat="1" ht="13.5" thickBot="1">
      <c r="F40" s="300"/>
      <c r="G40" s="446"/>
      <c r="H40" s="442"/>
    </row>
    <row r="41" spans="2:11" s="437" customFormat="1" ht="12.75">
      <c r="F41" s="11"/>
      <c r="G41" s="11"/>
    </row>
    <row r="42" spans="2:11" s="437" customFormat="1" ht="13.5" thickBot="1">
      <c r="B42" s="414" t="s">
        <v>285</v>
      </c>
      <c r="C42" s="414"/>
      <c r="D42" s="414"/>
      <c r="E42" s="414"/>
      <c r="F42" s="415"/>
      <c r="G42" s="415"/>
      <c r="H42" s="414"/>
    </row>
    <row r="43" spans="2:11" s="437" customFormat="1" ht="13.5" thickBot="1"/>
    <row r="44" spans="2:11" s="437" customFormat="1" ht="13.5" thickBot="1">
      <c r="B44" s="438" t="s">
        <v>286</v>
      </c>
      <c r="C44" s="443">
        <v>0</v>
      </c>
    </row>
    <row r="45" spans="2:11" s="437" customFormat="1" ht="13.5" thickBot="1">
      <c r="B45" s="438" t="s">
        <v>287</v>
      </c>
      <c r="C45" s="439">
        <v>3031906653.1900001</v>
      </c>
    </row>
    <row r="46" spans="2:11" s="437" customFormat="1" ht="13.5" thickBot="1">
      <c r="B46" s="438" t="s">
        <v>288</v>
      </c>
      <c r="C46" s="439">
        <v>236959900.68000001</v>
      </c>
    </row>
    <row r="47" spans="2:11" s="437" customFormat="1" ht="13.5" thickBot="1">
      <c r="B47" s="438" t="s">
        <v>289</v>
      </c>
      <c r="C47" s="439">
        <v>133364206.77</v>
      </c>
    </row>
    <row r="48" spans="2:11" s="437" customFormat="1" ht="13.5" thickBot="1">
      <c r="B48" s="438" t="s">
        <v>290</v>
      </c>
      <c r="C48" s="439">
        <v>0</v>
      </c>
    </row>
    <row r="49" spans="2:8" s="437" customFormat="1" ht="13.5" thickBot="1">
      <c r="B49" s="438" t="s">
        <v>89</v>
      </c>
      <c r="C49" s="441">
        <v>3402230760.6399999</v>
      </c>
    </row>
    <row r="50" spans="2:8" s="437" customFormat="1" ht="12.75"/>
    <row r="51" spans="2:8" s="437" customFormat="1" ht="12.75">
      <c r="B51" s="437" t="s">
        <v>291</v>
      </c>
    </row>
    <row r="52" spans="2:8" s="437" customFormat="1" ht="13.5" thickBot="1"/>
    <row r="53" spans="2:8" s="437" customFormat="1" ht="13.5" thickBot="1">
      <c r="B53" s="438" t="s">
        <v>292</v>
      </c>
      <c r="C53" s="443">
        <v>3402230760.6399999</v>
      </c>
    </row>
    <row r="54" spans="2:8" s="437" customFormat="1" ht="13.5" thickBot="1">
      <c r="B54" s="438" t="s">
        <v>293</v>
      </c>
      <c r="C54" s="439">
        <v>0</v>
      </c>
    </row>
    <row r="55" spans="2:8" s="437" customFormat="1" ht="13.5" thickBot="1">
      <c r="B55" s="438" t="s">
        <v>247</v>
      </c>
      <c r="C55" s="439">
        <v>0</v>
      </c>
    </row>
    <row r="56" spans="2:8" s="437" customFormat="1" ht="13.5" thickBot="1">
      <c r="B56" s="438" t="s">
        <v>89</v>
      </c>
      <c r="C56" s="441">
        <v>3402230760.6399999</v>
      </c>
    </row>
    <row r="57" spans="2:8" s="437" customFormat="1" ht="12.75"/>
    <row r="58" spans="2:8" s="437" customFormat="1" ht="12.75"/>
    <row r="59" spans="2:8" s="437" customFormat="1" ht="13.5" thickBot="1">
      <c r="B59" s="414" t="s">
        <v>294</v>
      </c>
      <c r="C59" s="414"/>
      <c r="D59" s="414"/>
      <c r="E59" s="414"/>
      <c r="F59" s="414"/>
      <c r="G59" s="414"/>
      <c r="H59" s="414"/>
    </row>
    <row r="60" spans="2:8" s="437" customFormat="1" ht="13.5" thickBot="1"/>
    <row r="61" spans="2:8" s="437" customFormat="1" ht="13.5" thickBot="1">
      <c r="B61" s="438" t="s">
        <v>295</v>
      </c>
      <c r="C61" s="443">
        <v>3402230760.6399999</v>
      </c>
    </row>
    <row r="62" spans="2:8" s="437" customFormat="1" ht="13.5" thickBot="1">
      <c r="B62" s="438" t="s">
        <v>296</v>
      </c>
      <c r="C62" s="439">
        <v>41179689443</v>
      </c>
    </row>
    <row r="63" spans="2:8" s="437" customFormat="1" ht="13.5" thickBot="1">
      <c r="B63" s="438" t="s">
        <v>297</v>
      </c>
      <c r="C63" s="439">
        <v>0</v>
      </c>
    </row>
    <row r="64" spans="2:8" s="437" customFormat="1" ht="13.5" thickBot="1">
      <c r="B64" s="438" t="s">
        <v>89</v>
      </c>
      <c r="C64" s="441">
        <v>44581920203.639999</v>
      </c>
    </row>
    <row r="65" spans="2:5" s="437" customFormat="1" ht="13.5" thickBot="1"/>
    <row r="66" spans="2:5" s="437" customFormat="1" ht="13.5" thickBot="1">
      <c r="B66" s="438" t="s">
        <v>298</v>
      </c>
      <c r="C66" s="443">
        <v>16384843665.029999</v>
      </c>
    </row>
    <row r="67" spans="2:5" s="437" customFormat="1" ht="13.5" thickBot="1">
      <c r="B67" s="438" t="s">
        <v>299</v>
      </c>
      <c r="C67" s="439">
        <v>0</v>
      </c>
    </row>
    <row r="68" spans="2:5" s="437" customFormat="1" ht="13.5" thickBot="1">
      <c r="B68" s="438" t="s">
        <v>300</v>
      </c>
      <c r="C68" s="439">
        <v>28197076538.610001</v>
      </c>
    </row>
    <row r="69" spans="2:5" s="437" customFormat="1" ht="13.5" thickBot="1">
      <c r="B69" s="438" t="s">
        <v>89</v>
      </c>
      <c r="C69" s="441">
        <v>44581920203.639999</v>
      </c>
    </row>
    <row r="70" spans="2:5" s="437" customFormat="1" ht="12.75"/>
    <row r="71" spans="2:5" s="437" customFormat="1" ht="12.75"/>
    <row r="72" spans="2:5" s="437" customFormat="1" ht="12.75"/>
    <row r="73" spans="2:5" s="437" customFormat="1" ht="12.75"/>
    <row r="74" spans="2:5" s="437" customFormat="1" ht="12.75"/>
    <row r="75" spans="2:5" s="437" customFormat="1" ht="12.75"/>
    <row r="76" spans="2:5" s="437" customFormat="1" ht="12.75"/>
    <row r="77" spans="2:5" s="437" customFormat="1" ht="12.75"/>
    <row r="78" spans="2:5" ht="12.75">
      <c r="B78" s="437"/>
      <c r="C78" s="437"/>
      <c r="D78" s="437"/>
      <c r="E78" s="437"/>
    </row>
    <row r="79" spans="2:5" ht="12.75">
      <c r="B79" s="437"/>
      <c r="C79" s="437"/>
      <c r="D79" s="437"/>
      <c r="E79" s="437"/>
    </row>
    <row r="80" spans="2:5" ht="12.75">
      <c r="B80" s="437"/>
      <c r="C80" s="437"/>
      <c r="D80" s="437"/>
      <c r="E80" s="437"/>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oddHeader>&amp;C&amp;10Covered Bond Investors' Report - April 2012</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F28" sqref="F28"/>
    </sheetView>
  </sheetViews>
  <sheetFormatPr defaultRowHeight="9"/>
  <cols>
    <col min="1" max="1" width="5.7109375" style="115" customWidth="1"/>
    <col min="2" max="2" width="50.7109375" style="115" customWidth="1"/>
    <col min="3" max="3" width="15.7109375" style="115" customWidth="1"/>
    <col min="4" max="4" width="9.140625" style="115"/>
    <col min="5" max="5" width="5.7109375" style="115" customWidth="1"/>
    <col min="6" max="6" width="50.7109375" style="115" customWidth="1"/>
    <col min="7" max="7" width="15.7109375" style="115" customWidth="1"/>
    <col min="8" max="16384" width="9.140625" style="115"/>
  </cols>
  <sheetData>
    <row r="2" spans="1:14" ht="9.75" thickBot="1">
      <c r="B2" s="114" t="s">
        <v>301</v>
      </c>
      <c r="C2" s="113"/>
      <c r="D2" s="113"/>
      <c r="E2" s="113"/>
      <c r="F2" s="113"/>
      <c r="G2" s="113"/>
      <c r="H2" s="112"/>
      <c r="I2" s="112"/>
      <c r="J2" s="112"/>
      <c r="K2" s="112"/>
      <c r="L2" s="112"/>
      <c r="M2" s="112"/>
      <c r="N2" s="112"/>
    </row>
    <row r="3" spans="1:14">
      <c r="B3" s="111"/>
      <c r="C3" s="112"/>
      <c r="D3" s="112"/>
      <c r="E3" s="112"/>
      <c r="F3" s="112"/>
      <c r="G3" s="112"/>
      <c r="H3" s="112"/>
      <c r="I3" s="112"/>
      <c r="J3" s="112"/>
      <c r="K3" s="112"/>
      <c r="L3" s="112"/>
      <c r="M3" s="112"/>
      <c r="N3" s="112"/>
    </row>
    <row r="4" spans="1:14">
      <c r="B4" s="110" t="s">
        <v>302</v>
      </c>
      <c r="C4" s="109"/>
      <c r="D4" s="108"/>
      <c r="E4" s="107"/>
      <c r="F4" s="110" t="s">
        <v>303</v>
      </c>
      <c r="G4" s="110"/>
    </row>
    <row r="5" spans="1:14">
      <c r="B5" s="107"/>
      <c r="C5" s="106"/>
      <c r="D5" s="108"/>
      <c r="E5" s="107"/>
      <c r="F5" s="107"/>
    </row>
    <row r="6" spans="1:14">
      <c r="A6" s="105" t="s">
        <v>242</v>
      </c>
      <c r="B6" s="107" t="s">
        <v>304</v>
      </c>
      <c r="C6" s="123">
        <v>0</v>
      </c>
      <c r="D6" s="108"/>
      <c r="E6" s="105" t="s">
        <v>242</v>
      </c>
      <c r="F6" s="107" t="s">
        <v>305</v>
      </c>
      <c r="G6" s="125">
        <v>0</v>
      </c>
    </row>
    <row r="7" spans="1:14">
      <c r="B7" s="107" t="s">
        <v>306</v>
      </c>
      <c r="C7" s="123">
        <v>0</v>
      </c>
      <c r="D7" s="108"/>
      <c r="E7" s="107"/>
      <c r="F7" s="107"/>
      <c r="G7" s="126"/>
    </row>
    <row r="8" spans="1:14" ht="9.75" thickBot="1">
      <c r="B8" s="107"/>
      <c r="C8" s="121"/>
      <c r="D8" s="108"/>
      <c r="E8" s="107"/>
      <c r="F8" s="107"/>
      <c r="G8" s="122"/>
    </row>
    <row r="9" spans="1:14" ht="9.75" thickTop="1">
      <c r="B9" s="107"/>
      <c r="C9" s="124"/>
      <c r="D9" s="108"/>
      <c r="E9" s="105" t="s">
        <v>273</v>
      </c>
      <c r="F9" s="107" t="s">
        <v>307</v>
      </c>
      <c r="G9" s="125">
        <v>0</v>
      </c>
    </row>
    <row r="10" spans="1:14">
      <c r="A10" s="105" t="s">
        <v>273</v>
      </c>
      <c r="B10" s="107" t="s">
        <v>308</v>
      </c>
      <c r="C10" s="123">
        <v>3916916.7989362506</v>
      </c>
      <c r="D10" s="108"/>
      <c r="E10" s="107"/>
      <c r="F10" s="107"/>
      <c r="G10" s="126"/>
    </row>
    <row r="11" spans="1:14">
      <c r="B11" s="107" t="s">
        <v>309</v>
      </c>
      <c r="C11" s="123">
        <v>10000</v>
      </c>
      <c r="D11" s="108"/>
      <c r="E11" s="107"/>
      <c r="F11" s="107"/>
      <c r="G11" s="126"/>
    </row>
    <row r="12" spans="1:14">
      <c r="B12" s="107" t="s">
        <v>310</v>
      </c>
      <c r="C12" s="123">
        <v>157.5</v>
      </c>
      <c r="D12" s="108"/>
      <c r="E12" s="105" t="s">
        <v>311</v>
      </c>
      <c r="F12" s="107" t="s">
        <v>312</v>
      </c>
      <c r="G12" s="125">
        <v>0</v>
      </c>
    </row>
    <row r="13" spans="1:14">
      <c r="B13" s="107" t="s">
        <v>313</v>
      </c>
      <c r="C13" s="123">
        <v>0</v>
      </c>
      <c r="D13" s="108"/>
      <c r="E13" s="107"/>
      <c r="F13" s="107"/>
      <c r="G13" s="126"/>
    </row>
    <row r="14" spans="1:14">
      <c r="B14" s="107" t="s">
        <v>314</v>
      </c>
      <c r="C14" s="123">
        <v>0</v>
      </c>
      <c r="D14" s="108"/>
      <c r="F14" s="107"/>
      <c r="G14" s="126"/>
    </row>
    <row r="15" spans="1:14">
      <c r="C15" s="124"/>
      <c r="D15" s="108"/>
      <c r="E15" s="105" t="s">
        <v>315</v>
      </c>
      <c r="F15" s="107" t="s">
        <v>316</v>
      </c>
      <c r="G15" s="125">
        <v>0</v>
      </c>
    </row>
    <row r="16" spans="1:14">
      <c r="B16" s="107"/>
      <c r="C16" s="124"/>
      <c r="D16" s="108"/>
      <c r="E16" s="105"/>
      <c r="F16" s="107" t="s">
        <v>317</v>
      </c>
      <c r="G16" s="125">
        <v>0</v>
      </c>
    </row>
    <row r="17" spans="1:7">
      <c r="A17" s="105" t="s">
        <v>311</v>
      </c>
      <c r="B17" s="107" t="s">
        <v>318</v>
      </c>
      <c r="C17" s="123">
        <v>6701060.0700000003</v>
      </c>
      <c r="D17" s="108"/>
      <c r="G17" s="126"/>
    </row>
    <row r="18" spans="1:7" ht="9.75" thickBot="1">
      <c r="B18" s="108"/>
      <c r="C18" s="121"/>
      <c r="D18" s="108"/>
      <c r="E18" s="107"/>
      <c r="F18" s="107"/>
      <c r="G18" s="122"/>
    </row>
    <row r="19" spans="1:7" ht="9.75" thickTop="1">
      <c r="B19" s="107"/>
      <c r="C19" s="124"/>
      <c r="D19" s="108"/>
      <c r="E19" s="105" t="s">
        <v>319</v>
      </c>
      <c r="F19" s="107" t="s">
        <v>320</v>
      </c>
      <c r="G19" s="125">
        <v>804639559.09000003</v>
      </c>
    </row>
    <row r="20" spans="1:7">
      <c r="A20" s="105" t="s">
        <v>315</v>
      </c>
      <c r="B20" s="107" t="s">
        <v>316</v>
      </c>
      <c r="C20" s="123">
        <v>22052629.759999998</v>
      </c>
      <c r="D20" s="108"/>
      <c r="E20" s="107"/>
      <c r="F20" s="107"/>
    </row>
    <row r="21" spans="1:7">
      <c r="A21" s="105"/>
      <c r="B21" s="107" t="s">
        <v>321</v>
      </c>
      <c r="C21" s="123">
        <v>0</v>
      </c>
      <c r="D21" s="108"/>
      <c r="E21" s="107"/>
      <c r="F21" s="107"/>
    </row>
    <row r="22" spans="1:7" ht="9.75" thickBot="1">
      <c r="C22" s="121"/>
      <c r="D22" s="108"/>
      <c r="E22" s="107"/>
      <c r="F22" s="107"/>
    </row>
    <row r="23" spans="1:7" ht="9.75" thickTop="1">
      <c r="B23" s="107"/>
      <c r="C23" s="122"/>
      <c r="D23" s="108"/>
      <c r="E23" s="107"/>
      <c r="F23" s="107"/>
    </row>
    <row r="24" spans="1:7" ht="18">
      <c r="A24" s="103" t="s">
        <v>319</v>
      </c>
      <c r="B24" s="102" t="s">
        <v>322</v>
      </c>
      <c r="C24" s="123">
        <v>0</v>
      </c>
      <c r="D24" s="107"/>
      <c r="E24" s="107"/>
      <c r="F24" s="107"/>
    </row>
    <row r="25" spans="1:7" ht="9.75" thickBot="1">
      <c r="B25" s="107"/>
      <c r="C25" s="121"/>
      <c r="D25" s="107"/>
      <c r="E25" s="107"/>
      <c r="F25" s="107"/>
    </row>
    <row r="26" spans="1:7" ht="9.75" thickTop="1">
      <c r="B26" s="107"/>
      <c r="C26" s="112"/>
      <c r="D26" s="107"/>
      <c r="E26" s="107"/>
      <c r="F26" s="107"/>
    </row>
    <row r="27" spans="1:7">
      <c r="A27" s="103" t="s">
        <v>323</v>
      </c>
      <c r="B27" s="570" t="s">
        <v>324</v>
      </c>
      <c r="C27" s="123">
        <v>0</v>
      </c>
      <c r="D27" s="107"/>
      <c r="E27" s="107"/>
      <c r="F27" s="107"/>
    </row>
    <row r="28" spans="1:7" ht="9.75" thickBot="1">
      <c r="B28" s="570"/>
      <c r="C28" s="121"/>
      <c r="D28" s="107"/>
      <c r="E28" s="107"/>
      <c r="F28" s="107"/>
    </row>
    <row r="29" spans="1:7" ht="9.75" thickTop="1">
      <c r="B29" s="107"/>
      <c r="C29" s="122"/>
      <c r="D29" s="107"/>
      <c r="E29" s="107"/>
      <c r="F29" s="107"/>
    </row>
    <row r="30" spans="1:7">
      <c r="A30" s="103" t="s">
        <v>325</v>
      </c>
      <c r="B30" s="107" t="s">
        <v>326</v>
      </c>
      <c r="C30" s="123">
        <v>208204535.69461548</v>
      </c>
      <c r="D30" s="107"/>
      <c r="E30" s="107"/>
      <c r="F30" s="107"/>
      <c r="G30" s="120"/>
    </row>
    <row r="31" spans="1:7" ht="9.75" thickBot="1">
      <c r="B31" s="107"/>
      <c r="C31" s="121"/>
      <c r="D31" s="107"/>
      <c r="E31" s="107"/>
      <c r="F31" s="107"/>
      <c r="G31" s="120"/>
    </row>
    <row r="32" spans="1:7" ht="9.75" thickTop="1">
      <c r="B32" s="107"/>
      <c r="C32" s="122"/>
      <c r="D32" s="107"/>
      <c r="E32" s="107"/>
      <c r="F32" s="107"/>
      <c r="G32" s="120"/>
    </row>
    <row r="33" spans="1:7">
      <c r="A33" s="103" t="s">
        <v>327</v>
      </c>
      <c r="B33" s="107" t="s">
        <v>328</v>
      </c>
      <c r="C33" s="123">
        <v>0</v>
      </c>
      <c r="D33" s="107"/>
      <c r="E33" s="107"/>
      <c r="F33" s="107"/>
      <c r="G33" s="120"/>
    </row>
    <row r="34" spans="1:7" ht="9.75" thickBot="1">
      <c r="A34" s="103"/>
      <c r="B34" s="107"/>
      <c r="C34" s="121"/>
      <c r="D34" s="107"/>
      <c r="E34" s="107"/>
      <c r="F34" s="107"/>
      <c r="G34" s="120"/>
    </row>
    <row r="35" spans="1:7" ht="9.75" thickTop="1">
      <c r="A35" s="103"/>
      <c r="B35" s="107"/>
      <c r="C35" s="122"/>
      <c r="D35" s="107"/>
      <c r="E35" s="107"/>
      <c r="F35" s="107"/>
      <c r="G35" s="120"/>
    </row>
    <row r="36" spans="1:7">
      <c r="A36" s="103" t="s">
        <v>244</v>
      </c>
      <c r="B36" s="107" t="s">
        <v>329</v>
      </c>
      <c r="C36" s="123">
        <v>0</v>
      </c>
      <c r="D36" s="107"/>
      <c r="E36" s="107"/>
      <c r="F36" s="107"/>
      <c r="G36" s="120"/>
    </row>
    <row r="37" spans="1:7" ht="9.75" thickBot="1">
      <c r="A37" s="112"/>
      <c r="B37" s="107"/>
      <c r="C37" s="104"/>
      <c r="D37" s="107"/>
      <c r="E37" s="107"/>
      <c r="F37" s="107"/>
      <c r="G37" s="120"/>
    </row>
    <row r="38" spans="1:7" ht="9.75" thickTop="1">
      <c r="A38" s="112"/>
      <c r="B38" s="107"/>
      <c r="D38" s="107"/>
      <c r="E38" s="107"/>
      <c r="F38" s="107"/>
      <c r="G38" s="120"/>
    </row>
    <row r="39" spans="1:7">
      <c r="A39" s="103" t="s">
        <v>330</v>
      </c>
      <c r="B39" s="107" t="s">
        <v>331</v>
      </c>
      <c r="C39" s="119">
        <v>0</v>
      </c>
      <c r="D39" s="107"/>
      <c r="E39" s="107"/>
      <c r="F39" s="107"/>
      <c r="G39" s="120"/>
    </row>
    <row r="40" spans="1:7" ht="9.75" thickBot="1">
      <c r="A40" s="112"/>
      <c r="B40" s="112"/>
      <c r="C40" s="104"/>
      <c r="D40" s="112"/>
      <c r="E40" s="112"/>
      <c r="F40" s="112"/>
      <c r="G40" s="112"/>
    </row>
    <row r="41" spans="1:7" ht="9.75" thickTop="1">
      <c r="A41" s="112"/>
      <c r="B41" s="112"/>
      <c r="D41" s="112"/>
      <c r="E41" s="112"/>
      <c r="F41" s="112"/>
      <c r="G41" s="112"/>
    </row>
    <row r="42" spans="1:7">
      <c r="A42" s="103" t="s">
        <v>332</v>
      </c>
      <c r="B42" s="112" t="s">
        <v>333</v>
      </c>
      <c r="C42" s="123">
        <v>0</v>
      </c>
      <c r="D42" s="112"/>
      <c r="E42" s="112"/>
      <c r="F42" s="112"/>
      <c r="G42" s="112"/>
    </row>
    <row r="43" spans="1:7" ht="9.75" thickBot="1">
      <c r="A43" s="112"/>
      <c r="B43" s="112"/>
      <c r="C43" s="104"/>
      <c r="D43" s="112"/>
      <c r="E43" s="112"/>
      <c r="F43" s="112"/>
      <c r="G43" s="112"/>
    </row>
    <row r="44" spans="1:7" ht="9.75" thickTop="1">
      <c r="A44" s="112"/>
      <c r="B44" s="112"/>
      <c r="C44" s="112"/>
      <c r="D44" s="112"/>
      <c r="E44" s="112"/>
      <c r="F44" s="112"/>
      <c r="G44" s="112"/>
    </row>
    <row r="45" spans="1:7">
      <c r="A45" s="112"/>
      <c r="B45" s="112"/>
      <c r="C45" s="112"/>
      <c r="D45" s="112"/>
      <c r="E45" s="112"/>
      <c r="F45" s="112"/>
      <c r="G45" s="112"/>
    </row>
    <row r="46" spans="1:7">
      <c r="A46" s="112"/>
      <c r="B46" s="112"/>
      <c r="C46" s="112"/>
      <c r="D46" s="112"/>
      <c r="E46" s="112"/>
      <c r="F46" s="112"/>
      <c r="G46" s="112"/>
    </row>
    <row r="47" spans="1:7">
      <c r="A47" s="112"/>
      <c r="B47" s="112"/>
      <c r="C47" s="112"/>
      <c r="D47" s="112"/>
      <c r="E47" s="112"/>
      <c r="F47" s="112"/>
      <c r="G47" s="112"/>
    </row>
    <row r="48" spans="1:7">
      <c r="A48" s="112"/>
      <c r="B48" s="112"/>
      <c r="C48" s="112"/>
      <c r="D48" s="112"/>
      <c r="E48" s="112"/>
      <c r="F48" s="112"/>
      <c r="G48" s="112"/>
    </row>
    <row r="49" spans="1:7">
      <c r="A49" s="112"/>
      <c r="B49" s="112"/>
      <c r="C49" s="112"/>
      <c r="D49" s="112"/>
      <c r="E49" s="112"/>
      <c r="F49" s="112"/>
      <c r="G49" s="112"/>
    </row>
    <row r="50" spans="1:7">
      <c r="A50" s="112"/>
      <c r="B50" s="112"/>
      <c r="C50" s="112"/>
      <c r="D50" s="112"/>
      <c r="E50" s="112"/>
      <c r="F50" s="112"/>
      <c r="G50" s="112"/>
    </row>
    <row r="51" spans="1:7">
      <c r="A51" s="112"/>
      <c r="B51" s="112"/>
      <c r="C51" s="112"/>
      <c r="D51" s="112"/>
      <c r="E51" s="112"/>
      <c r="F51" s="112"/>
      <c r="G51" s="112"/>
    </row>
    <row r="52" spans="1:7">
      <c r="A52" s="112"/>
      <c r="B52" s="112"/>
      <c r="C52" s="112"/>
      <c r="D52" s="112"/>
      <c r="E52" s="112"/>
      <c r="F52" s="112"/>
      <c r="G52" s="112"/>
    </row>
    <row r="53" spans="1:7">
      <c r="A53" s="112"/>
      <c r="B53" s="112"/>
      <c r="C53" s="112"/>
      <c r="D53" s="112"/>
      <c r="E53" s="112"/>
      <c r="F53" s="112"/>
      <c r="G53" s="112"/>
    </row>
    <row r="54" spans="1:7">
      <c r="A54" s="112"/>
      <c r="B54" s="112"/>
      <c r="C54" s="112"/>
      <c r="D54" s="112"/>
      <c r="E54" s="112"/>
      <c r="F54" s="112"/>
      <c r="G54" s="112"/>
    </row>
    <row r="55" spans="1:7">
      <c r="A55" s="112"/>
      <c r="B55" s="112"/>
      <c r="C55" s="112"/>
      <c r="D55" s="112"/>
      <c r="E55" s="112"/>
      <c r="F55" s="112"/>
      <c r="G55" s="112"/>
    </row>
    <row r="56" spans="1:7">
      <c r="A56" s="112"/>
      <c r="B56" s="112"/>
      <c r="C56" s="112"/>
      <c r="D56" s="112"/>
      <c r="E56" s="112"/>
      <c r="F56" s="112"/>
      <c r="G56" s="112"/>
    </row>
    <row r="57" spans="1:7">
      <c r="A57" s="112"/>
      <c r="B57" s="112"/>
      <c r="C57" s="112"/>
      <c r="D57" s="112"/>
      <c r="E57" s="112"/>
      <c r="F57" s="112"/>
      <c r="G57" s="112"/>
    </row>
    <row r="58" spans="1:7">
      <c r="A58" s="112"/>
      <c r="B58" s="112"/>
      <c r="C58" s="112"/>
      <c r="D58" s="112"/>
      <c r="E58" s="112"/>
      <c r="F58" s="112"/>
      <c r="G58" s="112"/>
    </row>
    <row r="59" spans="1:7">
      <c r="A59" s="112"/>
      <c r="B59" s="112"/>
      <c r="C59" s="112"/>
      <c r="D59" s="112"/>
      <c r="E59" s="112"/>
      <c r="F59" s="112"/>
      <c r="G59" s="112"/>
    </row>
    <row r="60" spans="1:7">
      <c r="A60" s="112"/>
      <c r="B60" s="112"/>
      <c r="C60" s="112"/>
      <c r="D60" s="112"/>
      <c r="E60" s="112"/>
      <c r="F60" s="112"/>
      <c r="G60" s="112"/>
    </row>
    <row r="61" spans="1:7">
      <c r="A61" s="112"/>
      <c r="B61" s="112"/>
      <c r="C61" s="112"/>
      <c r="D61" s="112"/>
      <c r="E61" s="112"/>
      <c r="F61" s="112"/>
      <c r="G61" s="112"/>
    </row>
    <row r="62" spans="1:7">
      <c r="A62" s="112"/>
      <c r="B62" s="112"/>
      <c r="C62" s="112"/>
      <c r="D62" s="112"/>
      <c r="E62" s="112"/>
      <c r="F62" s="112"/>
      <c r="G62" s="112"/>
    </row>
    <row r="63" spans="1:7">
      <c r="A63" s="112"/>
      <c r="B63" s="112"/>
      <c r="C63" s="112"/>
      <c r="D63" s="112"/>
      <c r="E63" s="112"/>
      <c r="F63" s="112"/>
      <c r="G63" s="112"/>
    </row>
    <row r="64" spans="1:7">
      <c r="A64" s="112"/>
      <c r="B64" s="112"/>
      <c r="C64" s="112"/>
      <c r="D64" s="112"/>
      <c r="E64" s="112"/>
      <c r="F64" s="112"/>
      <c r="G64" s="112"/>
    </row>
    <row r="65" spans="1:7">
      <c r="A65" s="112"/>
      <c r="B65" s="112"/>
      <c r="C65" s="112"/>
      <c r="D65" s="112"/>
      <c r="E65" s="112"/>
      <c r="F65" s="112"/>
      <c r="G65" s="112"/>
    </row>
    <row r="66" spans="1:7">
      <c r="A66" s="112"/>
      <c r="B66" s="112"/>
      <c r="C66" s="112"/>
      <c r="D66" s="112"/>
      <c r="E66" s="112"/>
      <c r="F66" s="112"/>
      <c r="G66" s="112"/>
    </row>
    <row r="67" spans="1:7">
      <c r="A67" s="112"/>
      <c r="B67" s="112"/>
      <c r="C67" s="112"/>
      <c r="D67" s="112"/>
      <c r="E67" s="112"/>
      <c r="F67" s="112"/>
      <c r="G67" s="112"/>
    </row>
    <row r="68" spans="1:7">
      <c r="A68" s="112"/>
      <c r="B68" s="112"/>
      <c r="C68" s="112"/>
      <c r="D68" s="112"/>
      <c r="E68" s="112"/>
      <c r="F68" s="112"/>
      <c r="G68" s="112"/>
    </row>
    <row r="69" spans="1:7">
      <c r="A69" s="112"/>
      <c r="B69" s="112"/>
      <c r="C69" s="112"/>
      <c r="D69" s="112"/>
      <c r="E69" s="112"/>
      <c r="F69" s="112"/>
      <c r="G69" s="112"/>
    </row>
    <row r="70" spans="1:7">
      <c r="A70" s="112"/>
      <c r="B70" s="112"/>
      <c r="C70" s="112"/>
      <c r="D70" s="112"/>
      <c r="E70" s="112"/>
      <c r="F70" s="112"/>
      <c r="G70" s="112"/>
    </row>
    <row r="71" spans="1:7">
      <c r="A71" s="112"/>
      <c r="B71" s="112"/>
      <c r="C71" s="112"/>
      <c r="D71" s="112"/>
      <c r="E71" s="112"/>
      <c r="F71" s="112"/>
      <c r="G71" s="112"/>
    </row>
    <row r="72" spans="1:7">
      <c r="A72" s="112"/>
      <c r="B72" s="112"/>
      <c r="C72" s="112"/>
      <c r="D72" s="112"/>
      <c r="E72" s="112"/>
      <c r="F72" s="112"/>
      <c r="G72" s="112"/>
    </row>
    <row r="73" spans="1:7">
      <c r="A73" s="112"/>
      <c r="B73" s="112"/>
      <c r="C73" s="112"/>
      <c r="D73" s="112"/>
      <c r="E73" s="112"/>
      <c r="F73" s="112"/>
      <c r="G73" s="112"/>
    </row>
    <row r="74" spans="1:7">
      <c r="A74" s="112"/>
      <c r="B74" s="112"/>
      <c r="C74" s="112"/>
      <c r="D74" s="112"/>
      <c r="E74" s="112"/>
      <c r="F74" s="112"/>
      <c r="G74" s="112"/>
    </row>
    <row r="75" spans="1:7">
      <c r="A75" s="112"/>
      <c r="B75" s="112"/>
      <c r="C75" s="112"/>
      <c r="D75" s="112"/>
      <c r="E75" s="112"/>
      <c r="F75" s="112"/>
      <c r="G75" s="112"/>
    </row>
    <row r="76" spans="1:7">
      <c r="A76" s="112"/>
      <c r="B76" s="112"/>
      <c r="C76" s="112"/>
      <c r="D76" s="112"/>
      <c r="E76" s="112"/>
      <c r="F76" s="112"/>
      <c r="G76" s="112"/>
    </row>
    <row r="77" spans="1:7">
      <c r="A77" s="112"/>
      <c r="B77" s="112"/>
      <c r="C77" s="112"/>
      <c r="D77" s="112"/>
      <c r="E77" s="112"/>
      <c r="F77" s="112"/>
      <c r="G77" s="112"/>
    </row>
    <row r="78" spans="1:7">
      <c r="A78" s="112"/>
      <c r="B78" s="112"/>
      <c r="C78" s="112"/>
      <c r="D78" s="112"/>
      <c r="E78" s="112"/>
      <c r="F78" s="112"/>
      <c r="G78" s="112"/>
    </row>
    <row r="79" spans="1:7">
      <c r="A79" s="112"/>
      <c r="B79" s="112"/>
      <c r="C79" s="112"/>
      <c r="D79" s="112"/>
      <c r="E79" s="112"/>
      <c r="F79" s="112"/>
      <c r="G79" s="112"/>
    </row>
    <row r="80" spans="1:7">
      <c r="A80" s="112"/>
      <c r="B80" s="112"/>
      <c r="C80" s="112"/>
      <c r="D80" s="112"/>
      <c r="E80" s="112"/>
      <c r="F80" s="112"/>
      <c r="G80" s="112"/>
    </row>
    <row r="81" spans="1:7">
      <c r="A81" s="112"/>
      <c r="B81" s="112"/>
      <c r="C81" s="112"/>
      <c r="D81" s="112"/>
      <c r="E81" s="112"/>
      <c r="F81" s="112"/>
      <c r="G81" s="112"/>
    </row>
    <row r="82" spans="1:7">
      <c r="A82" s="112"/>
      <c r="B82" s="112"/>
      <c r="C82" s="112"/>
      <c r="D82" s="112"/>
      <c r="E82" s="112"/>
      <c r="F82" s="112"/>
      <c r="G82" s="112"/>
    </row>
    <row r="83" spans="1:7">
      <c r="A83" s="112"/>
      <c r="B83" s="112"/>
      <c r="C83" s="112"/>
      <c r="D83" s="112"/>
      <c r="E83" s="112"/>
      <c r="F83" s="112"/>
      <c r="G83" s="112"/>
    </row>
    <row r="84" spans="1:7">
      <c r="A84" s="112"/>
      <c r="B84" s="112"/>
      <c r="C84" s="112"/>
      <c r="D84" s="112"/>
      <c r="E84" s="112"/>
      <c r="F84" s="112"/>
      <c r="G84" s="112"/>
    </row>
    <row r="85" spans="1:7">
      <c r="A85" s="112"/>
      <c r="B85" s="112"/>
      <c r="C85" s="112"/>
      <c r="D85" s="112"/>
      <c r="E85" s="112"/>
      <c r="F85" s="112"/>
      <c r="G85" s="112"/>
    </row>
    <row r="86" spans="1:7">
      <c r="A86" s="112"/>
      <c r="B86" s="112"/>
      <c r="C86" s="112"/>
      <c r="D86" s="112"/>
      <c r="E86" s="112"/>
      <c r="F86" s="112"/>
      <c r="G86" s="112"/>
    </row>
    <row r="87" spans="1:7">
      <c r="A87" s="112"/>
      <c r="B87" s="112"/>
      <c r="C87" s="112"/>
      <c r="D87" s="112"/>
      <c r="E87" s="112"/>
      <c r="F87" s="112"/>
      <c r="G87" s="112"/>
    </row>
    <row r="88" spans="1:7">
      <c r="A88" s="112"/>
      <c r="B88" s="112"/>
      <c r="C88" s="112"/>
      <c r="D88" s="112"/>
      <c r="E88" s="112"/>
      <c r="F88" s="112"/>
      <c r="G88" s="112"/>
    </row>
    <row r="89" spans="1:7">
      <c r="A89" s="112"/>
      <c r="B89" s="112"/>
      <c r="C89" s="112"/>
      <c r="D89" s="112"/>
      <c r="E89" s="112"/>
      <c r="F89" s="112"/>
      <c r="G89" s="112"/>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April 2012</oddHeader>
  </headerFooter>
</worksheet>
</file>

<file path=xl/worksheets/sheet8.xml><?xml version="1.0" encoding="utf-8"?>
<worksheet xmlns="http://schemas.openxmlformats.org/spreadsheetml/2006/main" xmlns:r="http://schemas.openxmlformats.org/officeDocument/2006/relationships">
  <dimension ref="A2:O69"/>
  <sheetViews>
    <sheetView zoomScaleNormal="100" zoomScalePageLayoutView="75" workbookViewId="0">
      <selection activeCell="E15" sqref="E15"/>
    </sheetView>
  </sheetViews>
  <sheetFormatPr defaultRowHeight="12"/>
  <cols>
    <col min="1" max="7" width="15.7109375" style="53" customWidth="1"/>
    <col min="8" max="8" width="21.140625" style="485" customWidth="1"/>
    <col min="9" max="14" width="15.7109375" style="53" customWidth="1"/>
    <col min="15" max="16384" width="9.140625" style="53"/>
  </cols>
  <sheetData>
    <row r="2" spans="1:14" ht="12.75" thickBot="1">
      <c r="A2" s="41" t="s">
        <v>359</v>
      </c>
      <c r="B2" s="41"/>
      <c r="C2" s="41"/>
      <c r="D2" s="127"/>
      <c r="E2" s="127"/>
      <c r="F2" s="127"/>
      <c r="G2" s="127"/>
      <c r="H2" s="478"/>
      <c r="I2" s="127"/>
      <c r="J2" s="127"/>
      <c r="K2" s="127"/>
      <c r="L2" s="127"/>
      <c r="M2" s="127"/>
      <c r="N2" s="127"/>
    </row>
    <row r="3" spans="1:14">
      <c r="A3" s="33"/>
      <c r="B3" s="33"/>
      <c r="C3" s="33"/>
      <c r="D3" s="33"/>
      <c r="E3" s="33"/>
      <c r="F3" s="30"/>
      <c r="G3" s="30"/>
      <c r="H3" s="479"/>
      <c r="I3" s="30"/>
      <c r="J3" s="30"/>
      <c r="K3" s="30"/>
      <c r="L3" s="30"/>
      <c r="M3" s="30"/>
      <c r="N3" s="31"/>
    </row>
    <row r="4" spans="1:14" ht="12.75" thickBot="1">
      <c r="A4" s="127"/>
      <c r="B4" s="38"/>
      <c r="C4" s="38"/>
      <c r="D4" s="38"/>
      <c r="E4" s="38"/>
      <c r="F4" s="47"/>
      <c r="G4" s="38"/>
      <c r="H4" s="480"/>
      <c r="I4" s="38"/>
      <c r="J4" s="38"/>
      <c r="K4" s="38"/>
      <c r="L4" s="38"/>
      <c r="M4" s="38"/>
      <c r="N4" s="38"/>
    </row>
    <row r="5" spans="1:14" ht="41.25" customHeight="1" thickBot="1">
      <c r="A5" s="128" t="s">
        <v>360</v>
      </c>
      <c r="B5" s="129" t="s">
        <v>361</v>
      </c>
      <c r="C5" s="129" t="s">
        <v>362</v>
      </c>
      <c r="D5" s="129" t="s">
        <v>363</v>
      </c>
      <c r="E5" s="129" t="s">
        <v>364</v>
      </c>
      <c r="F5" s="129" t="s">
        <v>365</v>
      </c>
      <c r="G5" s="129" t="s">
        <v>366</v>
      </c>
      <c r="H5" s="481" t="s">
        <v>367</v>
      </c>
      <c r="I5" s="129" t="s">
        <v>368</v>
      </c>
      <c r="J5" s="129" t="s">
        <v>369</v>
      </c>
      <c r="K5" s="129" t="s">
        <v>370</v>
      </c>
      <c r="L5" s="129" t="s">
        <v>371</v>
      </c>
      <c r="M5" s="129" t="s">
        <v>372</v>
      </c>
      <c r="N5" s="129" t="s">
        <v>373</v>
      </c>
    </row>
    <row r="6" spans="1:14">
      <c r="A6" s="141" t="s">
        <v>374</v>
      </c>
      <c r="B6" s="130" t="s">
        <v>375</v>
      </c>
      <c r="C6" s="130" t="s">
        <v>375</v>
      </c>
      <c r="D6" s="131">
        <v>38511</v>
      </c>
      <c r="E6" s="132">
        <v>42163</v>
      </c>
      <c r="F6" s="133">
        <v>42529</v>
      </c>
      <c r="G6" s="134" t="s">
        <v>376</v>
      </c>
      <c r="H6" s="477">
        <v>2000000000</v>
      </c>
      <c r="I6" s="135">
        <v>3.3750000000000002E-2</v>
      </c>
      <c r="J6" s="136">
        <v>41068</v>
      </c>
      <c r="K6" s="137">
        <f>H6*I6</f>
        <v>67500000</v>
      </c>
      <c r="L6" s="138" t="s">
        <v>199</v>
      </c>
      <c r="M6" s="139" t="s">
        <v>377</v>
      </c>
      <c r="N6" s="138" t="s">
        <v>378</v>
      </c>
    </row>
    <row r="7" spans="1:14">
      <c r="A7" s="141" t="s">
        <v>379</v>
      </c>
      <c r="B7" s="130" t="s">
        <v>375</v>
      </c>
      <c r="C7" s="130" t="s">
        <v>375</v>
      </c>
      <c r="D7" s="131">
        <v>40294</v>
      </c>
      <c r="E7" s="132">
        <v>42163</v>
      </c>
      <c r="F7" s="133">
        <v>42529</v>
      </c>
      <c r="G7" s="134" t="s">
        <v>376</v>
      </c>
      <c r="H7" s="482">
        <v>250000000</v>
      </c>
      <c r="I7" s="135">
        <v>3.3750000000000002E-2</v>
      </c>
      <c r="J7" s="49">
        <v>41068</v>
      </c>
      <c r="K7" s="137">
        <f>H7*I7</f>
        <v>8437500</v>
      </c>
      <c r="L7" s="140" t="s">
        <v>199</v>
      </c>
      <c r="M7" s="131" t="s">
        <v>377</v>
      </c>
      <c r="N7" s="140" t="s">
        <v>378</v>
      </c>
    </row>
    <row r="8" spans="1:14">
      <c r="A8" s="141" t="s">
        <v>380</v>
      </c>
      <c r="B8" s="130" t="s">
        <v>375</v>
      </c>
      <c r="C8" s="130" t="s">
        <v>375</v>
      </c>
      <c r="D8" s="131">
        <v>40352</v>
      </c>
      <c r="E8" s="132">
        <v>42163</v>
      </c>
      <c r="F8" s="133">
        <v>42529</v>
      </c>
      <c r="G8" s="134" t="s">
        <v>376</v>
      </c>
      <c r="H8" s="482">
        <v>600000000</v>
      </c>
      <c r="I8" s="135">
        <v>3.3750000000000002E-2</v>
      </c>
      <c r="J8" s="49">
        <v>41068</v>
      </c>
      <c r="K8" s="137">
        <f t="shared" ref="K8:K23" si="0">H8*I8</f>
        <v>20250000</v>
      </c>
      <c r="L8" s="140" t="s">
        <v>199</v>
      </c>
      <c r="M8" s="131" t="s">
        <v>377</v>
      </c>
      <c r="N8" s="140" t="s">
        <v>378</v>
      </c>
    </row>
    <row r="9" spans="1:14">
      <c r="A9" s="141" t="s">
        <v>381</v>
      </c>
      <c r="B9" s="130" t="s">
        <v>375</v>
      </c>
      <c r="C9" s="130" t="s">
        <v>375</v>
      </c>
      <c r="D9" s="131">
        <v>40710</v>
      </c>
      <c r="E9" s="131">
        <v>42163</v>
      </c>
      <c r="F9" s="131">
        <v>42529</v>
      </c>
      <c r="G9" s="142" t="s">
        <v>376</v>
      </c>
      <c r="H9" s="482">
        <v>525000000</v>
      </c>
      <c r="I9" s="143">
        <v>3.3799999999999997E-2</v>
      </c>
      <c r="J9" s="49">
        <v>41068</v>
      </c>
      <c r="K9" s="137">
        <f t="shared" si="0"/>
        <v>17745000</v>
      </c>
      <c r="L9" s="140" t="s">
        <v>199</v>
      </c>
      <c r="M9" s="131" t="s">
        <v>377</v>
      </c>
      <c r="N9" s="140" t="s">
        <v>378</v>
      </c>
    </row>
    <row r="10" spans="1:14">
      <c r="A10" s="141" t="s">
        <v>382</v>
      </c>
      <c r="B10" s="130" t="s">
        <v>375</v>
      </c>
      <c r="C10" s="130" t="s">
        <v>375</v>
      </c>
      <c r="D10" s="131">
        <v>38674</v>
      </c>
      <c r="E10" s="132">
        <v>41231</v>
      </c>
      <c r="F10" s="133">
        <v>41596</v>
      </c>
      <c r="G10" s="134" t="s">
        <v>383</v>
      </c>
      <c r="H10" s="482">
        <v>600000000</v>
      </c>
      <c r="I10" s="135" t="s">
        <v>384</v>
      </c>
      <c r="J10" s="49">
        <v>41049</v>
      </c>
      <c r="K10" s="137">
        <v>46356.164383620802</v>
      </c>
      <c r="L10" s="140" t="s">
        <v>199</v>
      </c>
      <c r="M10" s="131" t="s">
        <v>385</v>
      </c>
      <c r="N10" s="140" t="s">
        <v>378</v>
      </c>
    </row>
    <row r="11" spans="1:14">
      <c r="A11" s="141" t="s">
        <v>386</v>
      </c>
      <c r="B11" s="130" t="s">
        <v>375</v>
      </c>
      <c r="C11" s="130" t="s">
        <v>375</v>
      </c>
      <c r="D11" s="131">
        <v>38819</v>
      </c>
      <c r="E11" s="132">
        <v>44298</v>
      </c>
      <c r="F11" s="133">
        <v>44663</v>
      </c>
      <c r="G11" s="134" t="s">
        <v>376</v>
      </c>
      <c r="H11" s="482">
        <v>1500000000</v>
      </c>
      <c r="I11" s="135">
        <v>4.2500000000000003E-2</v>
      </c>
      <c r="J11" s="49">
        <v>41376</v>
      </c>
      <c r="K11" s="137">
        <f t="shared" si="0"/>
        <v>63750000.000000007</v>
      </c>
      <c r="L11" s="140" t="s">
        <v>199</v>
      </c>
      <c r="M11" s="131" t="s">
        <v>387</v>
      </c>
      <c r="N11" s="140" t="s">
        <v>378</v>
      </c>
    </row>
    <row r="12" spans="1:14">
      <c r="A12" s="141" t="s">
        <v>379</v>
      </c>
      <c r="B12" s="130" t="s">
        <v>375</v>
      </c>
      <c r="C12" s="130" t="s">
        <v>375</v>
      </c>
      <c r="D12" s="131">
        <v>40581</v>
      </c>
      <c r="E12" s="132">
        <v>44298</v>
      </c>
      <c r="F12" s="133">
        <v>44663</v>
      </c>
      <c r="G12" s="134" t="s">
        <v>376</v>
      </c>
      <c r="H12" s="482">
        <v>250000000</v>
      </c>
      <c r="I12" s="135">
        <v>4.2500000000000003E-2</v>
      </c>
      <c r="J12" s="49">
        <v>41376</v>
      </c>
      <c r="K12" s="137">
        <f t="shared" si="0"/>
        <v>10625000</v>
      </c>
      <c r="L12" s="140" t="s">
        <v>199</v>
      </c>
      <c r="M12" s="131" t="s">
        <v>387</v>
      </c>
      <c r="N12" s="140" t="s">
        <v>378</v>
      </c>
    </row>
    <row r="13" spans="1:14">
      <c r="A13" s="141" t="s">
        <v>380</v>
      </c>
      <c r="B13" s="130" t="s">
        <v>375</v>
      </c>
      <c r="C13" s="130" t="s">
        <v>375</v>
      </c>
      <c r="D13" s="131">
        <v>40935</v>
      </c>
      <c r="E13" s="132">
        <v>44298</v>
      </c>
      <c r="F13" s="133">
        <v>44663</v>
      </c>
      <c r="G13" s="134" t="s">
        <v>376</v>
      </c>
      <c r="H13" s="482">
        <v>250000000</v>
      </c>
      <c r="I13" s="135">
        <v>4.2500000000000003E-2</v>
      </c>
      <c r="J13" s="49">
        <v>41376</v>
      </c>
      <c r="K13" s="137">
        <f t="shared" si="0"/>
        <v>10625000</v>
      </c>
      <c r="L13" s="140" t="s">
        <v>199</v>
      </c>
      <c r="M13" s="131" t="s">
        <v>452</v>
      </c>
      <c r="N13" s="140" t="s">
        <v>378</v>
      </c>
    </row>
    <row r="14" spans="1:14">
      <c r="A14" s="141" t="s">
        <v>381</v>
      </c>
      <c r="B14" s="130" t="s">
        <v>375</v>
      </c>
      <c r="C14" s="130" t="s">
        <v>375</v>
      </c>
      <c r="D14" s="131">
        <v>40995</v>
      </c>
      <c r="E14" s="132">
        <v>44298</v>
      </c>
      <c r="F14" s="133">
        <v>44663</v>
      </c>
      <c r="G14" s="134" t="s">
        <v>376</v>
      </c>
      <c r="H14" s="482">
        <v>600000000</v>
      </c>
      <c r="I14" s="135">
        <v>4.2500000000000003E-2</v>
      </c>
      <c r="J14" s="49">
        <v>41376</v>
      </c>
      <c r="K14" s="137">
        <v>25500000</v>
      </c>
      <c r="L14" s="140" t="s">
        <v>199</v>
      </c>
      <c r="M14" s="131" t="s">
        <v>487</v>
      </c>
      <c r="N14" s="140" t="s">
        <v>378</v>
      </c>
    </row>
    <row r="15" spans="1:14">
      <c r="A15" s="141" t="s">
        <v>388</v>
      </c>
      <c r="B15" s="130" t="s">
        <v>375</v>
      </c>
      <c r="C15" s="130" t="s">
        <v>375</v>
      </c>
      <c r="D15" s="131">
        <v>40100</v>
      </c>
      <c r="E15" s="132">
        <v>42657</v>
      </c>
      <c r="F15" s="133">
        <v>43022</v>
      </c>
      <c r="G15" s="134" t="s">
        <v>376</v>
      </c>
      <c r="H15" s="482">
        <v>1750000000</v>
      </c>
      <c r="I15" s="135">
        <v>3.6249999999999998E-2</v>
      </c>
      <c r="J15" s="49">
        <v>41196</v>
      </c>
      <c r="K15" s="137">
        <f t="shared" si="0"/>
        <v>63437499.999999993</v>
      </c>
      <c r="L15" s="140" t="s">
        <v>199</v>
      </c>
      <c r="M15" s="131" t="s">
        <v>389</v>
      </c>
      <c r="N15" s="140" t="s">
        <v>378</v>
      </c>
    </row>
    <row r="16" spans="1:14">
      <c r="A16" s="141" t="s">
        <v>379</v>
      </c>
      <c r="B16" s="130" t="s">
        <v>375</v>
      </c>
      <c r="C16" s="130" t="s">
        <v>375</v>
      </c>
      <c r="D16" s="131">
        <v>40557</v>
      </c>
      <c r="E16" s="132">
        <v>42658</v>
      </c>
      <c r="F16" s="133">
        <v>43023</v>
      </c>
      <c r="G16" s="134" t="s">
        <v>376</v>
      </c>
      <c r="H16" s="482">
        <v>606060000</v>
      </c>
      <c r="I16" s="135">
        <v>3.6249999999999998E-2</v>
      </c>
      <c r="J16" s="49">
        <v>41196</v>
      </c>
      <c r="K16" s="137">
        <f t="shared" si="0"/>
        <v>21969675</v>
      </c>
      <c r="L16" s="140" t="s">
        <v>199</v>
      </c>
      <c r="M16" s="131" t="s">
        <v>389</v>
      </c>
      <c r="N16" s="140" t="s">
        <v>378</v>
      </c>
    </row>
    <row r="17" spans="1:14">
      <c r="A17" s="141" t="s">
        <v>390</v>
      </c>
      <c r="B17" s="130" t="s">
        <v>375</v>
      </c>
      <c r="C17" s="130" t="s">
        <v>375</v>
      </c>
      <c r="D17" s="131">
        <v>40255</v>
      </c>
      <c r="E17" s="132">
        <v>41351</v>
      </c>
      <c r="F17" s="133">
        <v>41716</v>
      </c>
      <c r="G17" s="134" t="s">
        <v>376</v>
      </c>
      <c r="H17" s="482">
        <v>1000000000</v>
      </c>
      <c r="I17" s="135">
        <v>2.5000000000000001E-2</v>
      </c>
      <c r="J17" s="49">
        <v>41351</v>
      </c>
      <c r="K17" s="137">
        <f t="shared" si="0"/>
        <v>25000000</v>
      </c>
      <c r="L17" s="140" t="s">
        <v>199</v>
      </c>
      <c r="M17" s="131" t="s">
        <v>391</v>
      </c>
      <c r="N17" s="140" t="s">
        <v>378</v>
      </c>
    </row>
    <row r="18" spans="1:14">
      <c r="A18" s="141" t="s">
        <v>379</v>
      </c>
      <c r="B18" s="130" t="s">
        <v>375</v>
      </c>
      <c r="C18" s="130" t="s">
        <v>375</v>
      </c>
      <c r="D18" s="131">
        <v>40337</v>
      </c>
      <c r="E18" s="132">
        <f>E17</f>
        <v>41351</v>
      </c>
      <c r="F18" s="133">
        <f>F17</f>
        <v>41716</v>
      </c>
      <c r="G18" s="134" t="s">
        <v>376</v>
      </c>
      <c r="H18" s="482">
        <v>300000000</v>
      </c>
      <c r="I18" s="135">
        <v>2.5000000000000001E-2</v>
      </c>
      <c r="J18" s="49">
        <v>41351</v>
      </c>
      <c r="K18" s="137">
        <f t="shared" si="0"/>
        <v>7500000</v>
      </c>
      <c r="L18" s="140" t="s">
        <v>199</v>
      </c>
      <c r="M18" s="131" t="s">
        <v>391</v>
      </c>
      <c r="N18" s="140" t="s">
        <v>378</v>
      </c>
    </row>
    <row r="19" spans="1:14">
      <c r="A19" s="141" t="s">
        <v>380</v>
      </c>
      <c r="B19" s="130" t="s">
        <v>375</v>
      </c>
      <c r="C19" s="130" t="s">
        <v>375</v>
      </c>
      <c r="D19" s="131">
        <v>40464</v>
      </c>
      <c r="E19" s="132">
        <v>41351</v>
      </c>
      <c r="F19" s="133">
        <v>41716</v>
      </c>
      <c r="G19" s="134" t="s">
        <v>376</v>
      </c>
      <c r="H19" s="482">
        <v>300000000</v>
      </c>
      <c r="I19" s="135">
        <v>2.5000000000000001E-2</v>
      </c>
      <c r="J19" s="49">
        <v>41351</v>
      </c>
      <c r="K19" s="137">
        <f t="shared" si="0"/>
        <v>7500000</v>
      </c>
      <c r="L19" s="140" t="s">
        <v>199</v>
      </c>
      <c r="M19" s="131" t="s">
        <v>391</v>
      </c>
      <c r="N19" s="140" t="s">
        <v>378</v>
      </c>
    </row>
    <row r="20" spans="1:14">
      <c r="A20" s="141" t="s">
        <v>392</v>
      </c>
      <c r="B20" s="130" t="s">
        <v>375</v>
      </c>
      <c r="C20" s="130" t="s">
        <v>375</v>
      </c>
      <c r="D20" s="131">
        <v>40359</v>
      </c>
      <c r="E20" s="132">
        <v>41820</v>
      </c>
      <c r="F20" s="133">
        <v>42185</v>
      </c>
      <c r="G20" s="134" t="s">
        <v>376</v>
      </c>
      <c r="H20" s="482">
        <v>750000000</v>
      </c>
      <c r="I20" s="135">
        <v>3.125E-2</v>
      </c>
      <c r="J20" s="49">
        <v>41090</v>
      </c>
      <c r="K20" s="137">
        <f t="shared" si="0"/>
        <v>23437500</v>
      </c>
      <c r="L20" s="140" t="s">
        <v>199</v>
      </c>
      <c r="M20" s="131" t="s">
        <v>393</v>
      </c>
      <c r="N20" s="140" t="s">
        <v>378</v>
      </c>
    </row>
    <row r="21" spans="1:14">
      <c r="A21" s="141" t="s">
        <v>379</v>
      </c>
      <c r="B21" s="130" t="s">
        <v>375</v>
      </c>
      <c r="C21" s="130" t="s">
        <v>375</v>
      </c>
      <c r="D21" s="131">
        <v>40557</v>
      </c>
      <c r="E21" s="132">
        <v>41820</v>
      </c>
      <c r="F21" s="133">
        <v>42185</v>
      </c>
      <c r="G21" s="134" t="s">
        <v>376</v>
      </c>
      <c r="H21" s="483">
        <v>350000000</v>
      </c>
      <c r="I21" s="135">
        <v>3.125E-2</v>
      </c>
      <c r="J21" s="49">
        <v>41090</v>
      </c>
      <c r="K21" s="137">
        <f t="shared" si="0"/>
        <v>10937500</v>
      </c>
      <c r="L21" s="140" t="s">
        <v>199</v>
      </c>
      <c r="M21" s="131" t="s">
        <v>393</v>
      </c>
      <c r="N21" s="140" t="s">
        <v>378</v>
      </c>
    </row>
    <row r="22" spans="1:14">
      <c r="A22" s="141" t="s">
        <v>380</v>
      </c>
      <c r="B22" s="130" t="s">
        <v>375</v>
      </c>
      <c r="C22" s="130" t="s">
        <v>375</v>
      </c>
      <c r="D22" s="131">
        <v>40637</v>
      </c>
      <c r="E22" s="132">
        <v>41820</v>
      </c>
      <c r="F22" s="133">
        <v>41850</v>
      </c>
      <c r="G22" s="134" t="s">
        <v>376</v>
      </c>
      <c r="H22" s="483">
        <v>275000000</v>
      </c>
      <c r="I22" s="135">
        <v>3.125E-2</v>
      </c>
      <c r="J22" s="49">
        <v>41090</v>
      </c>
      <c r="K22" s="137">
        <f t="shared" si="0"/>
        <v>8593750</v>
      </c>
      <c r="L22" s="140" t="s">
        <v>199</v>
      </c>
      <c r="M22" s="131" t="s">
        <v>393</v>
      </c>
      <c r="N22" s="140" t="s">
        <v>378</v>
      </c>
    </row>
    <row r="23" spans="1:14">
      <c r="A23" s="141" t="s">
        <v>381</v>
      </c>
      <c r="B23" s="130" t="s">
        <v>375</v>
      </c>
      <c r="C23" s="130" t="s">
        <v>375</v>
      </c>
      <c r="D23" s="131">
        <v>40787</v>
      </c>
      <c r="E23" s="144">
        <v>41820</v>
      </c>
      <c r="F23" s="133">
        <v>42185</v>
      </c>
      <c r="G23" s="145" t="s">
        <v>376</v>
      </c>
      <c r="H23" s="482">
        <v>150000000</v>
      </c>
      <c r="I23" s="143">
        <v>3.125E-2</v>
      </c>
      <c r="J23" s="49">
        <v>41090</v>
      </c>
      <c r="K23" s="137">
        <f t="shared" si="0"/>
        <v>4687500</v>
      </c>
      <c r="L23" s="140" t="s">
        <v>199</v>
      </c>
      <c r="M23" s="131" t="s">
        <v>393</v>
      </c>
      <c r="N23" s="140" t="s">
        <v>378</v>
      </c>
    </row>
    <row r="24" spans="1:14">
      <c r="A24" s="141" t="s">
        <v>394</v>
      </c>
      <c r="B24" s="130" t="s">
        <v>375</v>
      </c>
      <c r="C24" s="130" t="s">
        <v>375</v>
      </c>
      <c r="D24" s="131">
        <v>40416</v>
      </c>
      <c r="E24" s="132">
        <v>41147</v>
      </c>
      <c r="F24" s="133">
        <v>41512</v>
      </c>
      <c r="G24" s="134" t="s">
        <v>383</v>
      </c>
      <c r="H24" s="482">
        <v>500000000</v>
      </c>
      <c r="I24" s="135" t="s">
        <v>395</v>
      </c>
      <c r="J24" s="49">
        <v>41056</v>
      </c>
      <c r="K24" s="137">
        <v>3194199.72602741</v>
      </c>
      <c r="L24" s="140" t="s">
        <v>199</v>
      </c>
      <c r="M24" s="131" t="s">
        <v>396</v>
      </c>
      <c r="N24" s="140" t="s">
        <v>378</v>
      </c>
    </row>
    <row r="25" spans="1:14">
      <c r="A25" s="141" t="s">
        <v>397</v>
      </c>
      <c r="B25" s="130" t="s">
        <v>375</v>
      </c>
      <c r="C25" s="130" t="s">
        <v>375</v>
      </c>
      <c r="D25" s="131">
        <v>40416</v>
      </c>
      <c r="E25" s="132">
        <v>41512</v>
      </c>
      <c r="F25" s="133">
        <v>41877</v>
      </c>
      <c r="G25" s="134" t="s">
        <v>383</v>
      </c>
      <c r="H25" s="482">
        <v>500000000</v>
      </c>
      <c r="I25" s="135" t="s">
        <v>395</v>
      </c>
      <c r="J25" s="49">
        <v>41056</v>
      </c>
      <c r="K25" s="137">
        <v>3194199.72602741</v>
      </c>
      <c r="L25" s="140" t="s">
        <v>199</v>
      </c>
      <c r="M25" s="131" t="s">
        <v>398</v>
      </c>
      <c r="N25" s="140" t="s">
        <v>378</v>
      </c>
    </row>
    <row r="26" spans="1:14">
      <c r="A26" s="141" t="s">
        <v>399</v>
      </c>
      <c r="B26" s="130" t="s">
        <v>375</v>
      </c>
      <c r="C26" s="130" t="s">
        <v>375</v>
      </c>
      <c r="D26" s="131">
        <v>40416</v>
      </c>
      <c r="E26" s="132">
        <v>41877</v>
      </c>
      <c r="F26" s="133">
        <v>42242</v>
      </c>
      <c r="G26" s="134" t="s">
        <v>383</v>
      </c>
      <c r="H26" s="482">
        <v>500000000</v>
      </c>
      <c r="I26" s="135" t="s">
        <v>395</v>
      </c>
      <c r="J26" s="49">
        <v>41056</v>
      </c>
      <c r="K26" s="137">
        <v>3194199.72602741</v>
      </c>
      <c r="L26" s="140" t="s">
        <v>199</v>
      </c>
      <c r="M26" s="131" t="s">
        <v>400</v>
      </c>
      <c r="N26" s="140" t="s">
        <v>378</v>
      </c>
    </row>
    <row r="27" spans="1:14">
      <c r="A27" s="141" t="s">
        <v>401</v>
      </c>
      <c r="B27" s="130" t="s">
        <v>375</v>
      </c>
      <c r="C27" s="130" t="s">
        <v>375</v>
      </c>
      <c r="D27" s="131">
        <v>40456</v>
      </c>
      <c r="E27" s="146">
        <v>43013</v>
      </c>
      <c r="F27" s="131">
        <v>43378</v>
      </c>
      <c r="G27" s="134" t="s">
        <v>376</v>
      </c>
      <c r="H27" s="482">
        <v>1250000000</v>
      </c>
      <c r="I27" s="135">
        <v>3.6249999999999998E-2</v>
      </c>
      <c r="J27" s="49">
        <v>41187</v>
      </c>
      <c r="K27" s="137">
        <v>45312499.999999903</v>
      </c>
      <c r="L27" s="140" t="s">
        <v>199</v>
      </c>
      <c r="M27" s="131" t="s">
        <v>402</v>
      </c>
      <c r="N27" s="140" t="s">
        <v>378</v>
      </c>
    </row>
    <row r="28" spans="1:14">
      <c r="A28" s="141" t="s">
        <v>379</v>
      </c>
      <c r="B28" s="130" t="s">
        <v>375</v>
      </c>
      <c r="C28" s="130" t="s">
        <v>375</v>
      </c>
      <c r="D28" s="131">
        <v>40966</v>
      </c>
      <c r="E28" s="146">
        <v>43013</v>
      </c>
      <c r="F28" s="131">
        <v>43378</v>
      </c>
      <c r="G28" s="134" t="s">
        <v>376</v>
      </c>
      <c r="H28" s="482">
        <v>500000000</v>
      </c>
      <c r="I28" s="135">
        <v>3.6249999999999998E-2</v>
      </c>
      <c r="J28" s="49">
        <v>41188</v>
      </c>
      <c r="K28" s="137">
        <v>18124999.999999899</v>
      </c>
      <c r="L28" s="140" t="s">
        <v>199</v>
      </c>
      <c r="M28" s="131" t="s">
        <v>402</v>
      </c>
      <c r="N28" s="140" t="s">
        <v>378</v>
      </c>
    </row>
    <row r="29" spans="1:14">
      <c r="A29" s="141" t="s">
        <v>403</v>
      </c>
      <c r="B29" s="130" t="s">
        <v>375</v>
      </c>
      <c r="C29" s="130" t="s">
        <v>375</v>
      </c>
      <c r="D29" s="131">
        <v>40500</v>
      </c>
      <c r="E29" s="146">
        <v>45979</v>
      </c>
      <c r="F29" s="131">
        <v>45979</v>
      </c>
      <c r="G29" s="134" t="s">
        <v>376</v>
      </c>
      <c r="H29" s="482">
        <v>100000000</v>
      </c>
      <c r="I29" s="135">
        <v>4.1250000000000002E-2</v>
      </c>
      <c r="J29" s="49">
        <v>41231</v>
      </c>
      <c r="K29" s="137">
        <v>4125000</v>
      </c>
      <c r="L29" s="140" t="s">
        <v>404</v>
      </c>
      <c r="M29" s="131" t="s">
        <v>404</v>
      </c>
      <c r="N29" s="140" t="s">
        <v>405</v>
      </c>
    </row>
    <row r="30" spans="1:14">
      <c r="A30" s="141" t="s">
        <v>406</v>
      </c>
      <c r="B30" s="130" t="s">
        <v>375</v>
      </c>
      <c r="C30" s="130" t="s">
        <v>375</v>
      </c>
      <c r="D30" s="131">
        <v>40500</v>
      </c>
      <c r="E30" s="146">
        <v>47805</v>
      </c>
      <c r="F30" s="131">
        <v>47805</v>
      </c>
      <c r="G30" s="134" t="s">
        <v>376</v>
      </c>
      <c r="H30" s="482">
        <v>125000000</v>
      </c>
      <c r="I30" s="135">
        <v>4.2500000000000003E-2</v>
      </c>
      <c r="J30" s="49">
        <v>41231</v>
      </c>
      <c r="K30" s="137">
        <v>5312500</v>
      </c>
      <c r="L30" s="140" t="s">
        <v>404</v>
      </c>
      <c r="M30" s="131" t="s">
        <v>404</v>
      </c>
      <c r="N30" s="140" t="s">
        <v>405</v>
      </c>
    </row>
    <row r="31" spans="1:14">
      <c r="A31" s="141" t="s">
        <v>407</v>
      </c>
      <c r="B31" s="130" t="s">
        <v>375</v>
      </c>
      <c r="C31" s="130" t="s">
        <v>375</v>
      </c>
      <c r="D31" s="131">
        <v>40519</v>
      </c>
      <c r="E31" s="146">
        <v>44172</v>
      </c>
      <c r="F31" s="131">
        <v>44537</v>
      </c>
      <c r="G31" s="134" t="s">
        <v>408</v>
      </c>
      <c r="H31" s="482">
        <v>1600000000</v>
      </c>
      <c r="I31" s="135">
        <v>5.425E-2</v>
      </c>
      <c r="J31" s="49">
        <v>41250</v>
      </c>
      <c r="K31" s="137">
        <v>86799999.999999896</v>
      </c>
      <c r="L31" s="140" t="s">
        <v>199</v>
      </c>
      <c r="M31" s="131" t="s">
        <v>409</v>
      </c>
      <c r="N31" s="140" t="s">
        <v>378</v>
      </c>
    </row>
    <row r="32" spans="1:14">
      <c r="A32" s="141" t="s">
        <v>410</v>
      </c>
      <c r="B32" s="130" t="s">
        <v>375</v>
      </c>
      <c r="C32" s="130" t="s">
        <v>375</v>
      </c>
      <c r="D32" s="131">
        <v>40557</v>
      </c>
      <c r="E32" s="146">
        <v>45306</v>
      </c>
      <c r="F32" s="131">
        <v>45306</v>
      </c>
      <c r="G32" s="134" t="s">
        <v>376</v>
      </c>
      <c r="H32" s="482">
        <v>100000000</v>
      </c>
      <c r="I32" s="135">
        <v>4.6249999999999999E-2</v>
      </c>
      <c r="J32" s="49">
        <v>41289</v>
      </c>
      <c r="K32" s="137">
        <v>4625000</v>
      </c>
      <c r="L32" s="140" t="s">
        <v>404</v>
      </c>
      <c r="M32" s="131" t="s">
        <v>404</v>
      </c>
      <c r="N32" s="140" t="s">
        <v>405</v>
      </c>
    </row>
    <row r="33" spans="1:15">
      <c r="A33" s="141" t="s">
        <v>411</v>
      </c>
      <c r="B33" s="130" t="s">
        <v>375</v>
      </c>
      <c r="C33" s="130" t="s">
        <v>375</v>
      </c>
      <c r="D33" s="131">
        <v>40567</v>
      </c>
      <c r="E33" s="146">
        <v>43124</v>
      </c>
      <c r="F33" s="131">
        <v>43489</v>
      </c>
      <c r="G33" s="134" t="s">
        <v>376</v>
      </c>
      <c r="H33" s="482">
        <v>750000000</v>
      </c>
      <c r="I33" s="135">
        <v>4.3749999999999997E-2</v>
      </c>
      <c r="J33" s="49">
        <v>41298</v>
      </c>
      <c r="K33" s="137">
        <v>32812500</v>
      </c>
      <c r="L33" s="140" t="s">
        <v>199</v>
      </c>
      <c r="M33" s="131" t="s">
        <v>412</v>
      </c>
      <c r="N33" s="140" t="s">
        <v>378</v>
      </c>
    </row>
    <row r="34" spans="1:15">
      <c r="A34" s="141" t="s">
        <v>379</v>
      </c>
      <c r="B34" s="130" t="s">
        <v>375</v>
      </c>
      <c r="C34" s="130" t="s">
        <v>375</v>
      </c>
      <c r="D34" s="131">
        <v>40653</v>
      </c>
      <c r="E34" s="146">
        <v>43124</v>
      </c>
      <c r="F34" s="131">
        <v>43489</v>
      </c>
      <c r="G34" s="134" t="s">
        <v>376</v>
      </c>
      <c r="H34" s="482">
        <v>350000000</v>
      </c>
      <c r="I34" s="135">
        <v>4.3749999999999997E-2</v>
      </c>
      <c r="J34" s="49">
        <v>41298</v>
      </c>
      <c r="K34" s="137">
        <v>15312500</v>
      </c>
      <c r="L34" s="140" t="s">
        <v>199</v>
      </c>
      <c r="M34" s="131" t="s">
        <v>412</v>
      </c>
      <c r="N34" s="140" t="s">
        <v>378</v>
      </c>
    </row>
    <row r="35" spans="1:15">
      <c r="A35" s="141" t="s">
        <v>380</v>
      </c>
      <c r="B35" s="130" t="s">
        <v>375</v>
      </c>
      <c r="C35" s="130" t="s">
        <v>375</v>
      </c>
      <c r="D35" s="131">
        <v>40995</v>
      </c>
      <c r="E35" s="146">
        <v>43124</v>
      </c>
      <c r="F35" s="131">
        <v>43489</v>
      </c>
      <c r="G35" s="134" t="s">
        <v>376</v>
      </c>
      <c r="H35" s="482">
        <v>300000000</v>
      </c>
      <c r="I35" s="135">
        <v>4.3749999999999997E-2</v>
      </c>
      <c r="J35" s="49">
        <v>41298</v>
      </c>
      <c r="K35" s="137">
        <v>18124999.999999899</v>
      </c>
      <c r="L35" s="140" t="s">
        <v>199</v>
      </c>
      <c r="M35" s="131" t="s">
        <v>488</v>
      </c>
      <c r="N35" s="140" t="s">
        <v>378</v>
      </c>
    </row>
    <row r="36" spans="1:15">
      <c r="A36" s="141" t="s">
        <v>413</v>
      </c>
      <c r="B36" s="130" t="s">
        <v>375</v>
      </c>
      <c r="C36" s="130" t="s">
        <v>375</v>
      </c>
      <c r="D36" s="131">
        <v>40602</v>
      </c>
      <c r="E36" s="146">
        <v>46083</v>
      </c>
      <c r="F36" s="131">
        <v>46448</v>
      </c>
      <c r="G36" s="134" t="s">
        <v>383</v>
      </c>
      <c r="H36" s="482">
        <v>1000000000</v>
      </c>
      <c r="I36" s="135">
        <v>5.7500000000000002E-2</v>
      </c>
      <c r="J36" s="49">
        <v>41335</v>
      </c>
      <c r="K36" s="137">
        <v>57815068.493150704</v>
      </c>
      <c r="L36" s="140" t="s">
        <v>199</v>
      </c>
      <c r="M36" s="131" t="s">
        <v>414</v>
      </c>
      <c r="N36" s="140" t="s">
        <v>378</v>
      </c>
    </row>
    <row r="37" spans="1:15">
      <c r="A37" s="141" t="s">
        <v>415</v>
      </c>
      <c r="B37" s="130" t="s">
        <v>375</v>
      </c>
      <c r="C37" s="130" t="s">
        <v>375</v>
      </c>
      <c r="D37" s="131">
        <v>40647</v>
      </c>
      <c r="E37" s="146">
        <v>44300</v>
      </c>
      <c r="F37" s="131">
        <v>44665</v>
      </c>
      <c r="G37" s="134" t="s">
        <v>383</v>
      </c>
      <c r="H37" s="482">
        <v>1250000000</v>
      </c>
      <c r="I37" s="135">
        <v>5.1255000000000002E-2</v>
      </c>
      <c r="J37" s="49">
        <v>41013</v>
      </c>
      <c r="K37" s="137">
        <v>64062500</v>
      </c>
      <c r="L37" s="140" t="s">
        <v>199</v>
      </c>
      <c r="M37" s="131" t="s">
        <v>416</v>
      </c>
      <c r="N37" s="140" t="s">
        <v>378</v>
      </c>
    </row>
    <row r="38" spans="1:15">
      <c r="A38" s="141" t="s">
        <v>417</v>
      </c>
      <c r="B38" s="130" t="s">
        <v>375</v>
      </c>
      <c r="C38" s="130" t="s">
        <v>375</v>
      </c>
      <c r="D38" s="131">
        <v>40687</v>
      </c>
      <c r="E38" s="146">
        <v>44340</v>
      </c>
      <c r="F38" s="131">
        <v>44340</v>
      </c>
      <c r="G38" s="134" t="s">
        <v>376</v>
      </c>
      <c r="H38" s="482">
        <v>100000000</v>
      </c>
      <c r="I38" s="135">
        <v>4.6362500000000001E-2</v>
      </c>
      <c r="J38" s="49">
        <v>41053</v>
      </c>
      <c r="K38" s="137">
        <v>4636250</v>
      </c>
      <c r="L38" s="140" t="s">
        <v>404</v>
      </c>
      <c r="M38" s="131" t="s">
        <v>404</v>
      </c>
      <c r="N38" s="140" t="s">
        <v>405</v>
      </c>
    </row>
    <row r="39" spans="1:15">
      <c r="A39" s="141" t="s">
        <v>418</v>
      </c>
      <c r="B39" s="130" t="s">
        <v>375</v>
      </c>
      <c r="C39" s="130" t="s">
        <v>375</v>
      </c>
      <c r="D39" s="131">
        <v>40708</v>
      </c>
      <c r="E39" s="131">
        <v>41439</v>
      </c>
      <c r="F39" s="131">
        <v>41804</v>
      </c>
      <c r="G39" s="142" t="s">
        <v>376</v>
      </c>
      <c r="H39" s="482">
        <v>750000000</v>
      </c>
      <c r="I39" s="143">
        <v>2.8750000000000001E-2</v>
      </c>
      <c r="J39" s="49">
        <v>41074</v>
      </c>
      <c r="K39" s="137">
        <v>21562500</v>
      </c>
      <c r="L39" s="140" t="s">
        <v>199</v>
      </c>
      <c r="M39" s="131" t="s">
        <v>419</v>
      </c>
      <c r="N39" s="140" t="s">
        <v>378</v>
      </c>
    </row>
    <row r="40" spans="1:15">
      <c r="A40" s="141" t="s">
        <v>379</v>
      </c>
      <c r="B40" s="130" t="s">
        <v>375</v>
      </c>
      <c r="C40" s="130" t="s">
        <v>375</v>
      </c>
      <c r="D40" s="131">
        <v>40730</v>
      </c>
      <c r="E40" s="131">
        <v>41439</v>
      </c>
      <c r="F40" s="131">
        <v>41804</v>
      </c>
      <c r="G40" s="142" t="s">
        <v>376</v>
      </c>
      <c r="H40" s="482">
        <v>250000000</v>
      </c>
      <c r="I40" s="143">
        <v>2.8750000000000001E-2</v>
      </c>
      <c r="J40" s="49">
        <v>41074</v>
      </c>
      <c r="K40" s="137">
        <v>7187500.0000000102</v>
      </c>
      <c r="L40" s="140" t="s">
        <v>199</v>
      </c>
      <c r="M40" s="131" t="s">
        <v>420</v>
      </c>
      <c r="N40" s="140" t="s">
        <v>378</v>
      </c>
    </row>
    <row r="41" spans="1:15">
      <c r="A41" s="141" t="s">
        <v>380</v>
      </c>
      <c r="B41" s="130" t="s">
        <v>375</v>
      </c>
      <c r="C41" s="130" t="s">
        <v>375</v>
      </c>
      <c r="D41" s="131">
        <v>40917</v>
      </c>
      <c r="E41" s="131">
        <v>41439</v>
      </c>
      <c r="F41" s="131">
        <v>41804</v>
      </c>
      <c r="G41" s="142" t="s">
        <v>376</v>
      </c>
      <c r="H41" s="482">
        <v>200000000</v>
      </c>
      <c r="I41" s="143">
        <v>2.8750000000000001E-2</v>
      </c>
      <c r="J41" s="49">
        <v>41074</v>
      </c>
      <c r="K41" s="137">
        <v>2875000</v>
      </c>
      <c r="L41" s="140" t="s">
        <v>199</v>
      </c>
      <c r="M41" s="131" t="s">
        <v>453</v>
      </c>
      <c r="N41" s="140" t="s">
        <v>378</v>
      </c>
    </row>
    <row r="42" spans="1:15">
      <c r="A42" s="141" t="s">
        <v>421</v>
      </c>
      <c r="B42" s="130" t="s">
        <v>375</v>
      </c>
      <c r="C42" s="130" t="s">
        <v>375</v>
      </c>
      <c r="D42" s="131">
        <v>40794</v>
      </c>
      <c r="E42" s="133">
        <v>42621</v>
      </c>
      <c r="F42" s="133">
        <v>42986</v>
      </c>
      <c r="G42" s="142" t="s">
        <v>376</v>
      </c>
      <c r="H42" s="482">
        <v>1000000000</v>
      </c>
      <c r="I42" s="143">
        <v>3.6249999999999998E-2</v>
      </c>
      <c r="J42" s="49">
        <v>41160</v>
      </c>
      <c r="K42" s="137">
        <v>36249999.999999903</v>
      </c>
      <c r="L42" s="140" t="s">
        <v>199</v>
      </c>
      <c r="M42" s="131" t="s">
        <v>422</v>
      </c>
      <c r="N42" s="140" t="s">
        <v>378</v>
      </c>
    </row>
    <row r="43" spans="1:15" s="452" customFormat="1">
      <c r="A43" s="141" t="s">
        <v>447</v>
      </c>
      <c r="B43" s="130" t="s">
        <v>375</v>
      </c>
      <c r="C43" s="130" t="s">
        <v>375</v>
      </c>
      <c r="D43" s="131">
        <v>40882</v>
      </c>
      <c r="E43" s="133">
        <v>46377</v>
      </c>
      <c r="F43" s="133">
        <v>46377</v>
      </c>
      <c r="G43" s="142" t="s">
        <v>376</v>
      </c>
      <c r="H43" s="482">
        <v>53000000</v>
      </c>
      <c r="I43" s="143">
        <v>4.53E-2</v>
      </c>
      <c r="J43" s="49">
        <v>41264</v>
      </c>
      <c r="K43" s="137">
        <v>2505857.38</v>
      </c>
      <c r="L43" s="140" t="s">
        <v>404</v>
      </c>
      <c r="M43" s="131" t="s">
        <v>404</v>
      </c>
      <c r="N43" s="140" t="s">
        <v>405</v>
      </c>
    </row>
    <row r="44" spans="1:15" s="452" customFormat="1">
      <c r="A44" s="141" t="s">
        <v>448</v>
      </c>
      <c r="B44" s="141" t="s">
        <v>375</v>
      </c>
      <c r="C44" s="470" t="s">
        <v>375</v>
      </c>
      <c r="D44" s="131">
        <v>40886</v>
      </c>
      <c r="E44" s="133">
        <v>46365</v>
      </c>
      <c r="F44" s="133">
        <v>46365</v>
      </c>
      <c r="G44" s="142" t="s">
        <v>376</v>
      </c>
      <c r="H44" s="482">
        <v>100000000</v>
      </c>
      <c r="I44" s="143">
        <v>4.5999999999999999E-2</v>
      </c>
      <c r="J44" s="49">
        <v>41252</v>
      </c>
      <c r="K44" s="137">
        <v>4600000</v>
      </c>
      <c r="L44" s="140" t="s">
        <v>404</v>
      </c>
      <c r="M44" s="131" t="s">
        <v>404</v>
      </c>
      <c r="N44" s="140" t="s">
        <v>405</v>
      </c>
    </row>
    <row r="45" spans="1:15" s="29" customFormat="1">
      <c r="A45" s="472" t="s">
        <v>450</v>
      </c>
      <c r="B45" s="141" t="s">
        <v>375</v>
      </c>
      <c r="C45" s="141" t="s">
        <v>375</v>
      </c>
      <c r="D45" s="49">
        <v>40913</v>
      </c>
      <c r="E45" s="49">
        <v>46392</v>
      </c>
      <c r="F45" s="49">
        <v>46392</v>
      </c>
      <c r="G45" s="141" t="s">
        <v>376</v>
      </c>
      <c r="H45" s="484">
        <v>30000000</v>
      </c>
      <c r="I45" s="476">
        <v>4.3400000000000001E-2</v>
      </c>
      <c r="J45" s="49">
        <v>41281</v>
      </c>
      <c r="K45" s="137">
        <v>1302000</v>
      </c>
      <c r="L45" s="141" t="s">
        <v>404</v>
      </c>
      <c r="M45" s="131" t="s">
        <v>404</v>
      </c>
      <c r="N45" s="141" t="s">
        <v>405</v>
      </c>
      <c r="O45" s="471"/>
    </row>
    <row r="46" spans="1:15" s="29" customFormat="1">
      <c r="A46" s="141" t="s">
        <v>451</v>
      </c>
      <c r="B46" s="141" t="s">
        <v>375</v>
      </c>
      <c r="C46" s="141" t="s">
        <v>375</v>
      </c>
      <c r="D46" s="49">
        <v>40912</v>
      </c>
      <c r="E46" s="49">
        <v>46391</v>
      </c>
      <c r="F46" s="49">
        <v>46391</v>
      </c>
      <c r="G46" s="141" t="s">
        <v>376</v>
      </c>
      <c r="H46" s="484">
        <v>30000000</v>
      </c>
      <c r="I46" s="476">
        <v>4.3400000000000001E-2</v>
      </c>
      <c r="J46" s="49">
        <v>41278</v>
      </c>
      <c r="K46" s="489">
        <v>1302000</v>
      </c>
      <c r="L46" s="141" t="s">
        <v>404</v>
      </c>
      <c r="M46" s="131" t="s">
        <v>404</v>
      </c>
      <c r="N46" s="141" t="s">
        <v>405</v>
      </c>
    </row>
    <row r="47" spans="1:15" s="29" customFormat="1">
      <c r="A47" s="141" t="s">
        <v>465</v>
      </c>
      <c r="B47" s="141" t="s">
        <v>375</v>
      </c>
      <c r="C47" s="141" t="s">
        <v>375</v>
      </c>
      <c r="D47" s="131">
        <v>40945</v>
      </c>
      <c r="E47" s="49">
        <v>48250</v>
      </c>
      <c r="F47" s="49">
        <v>48250</v>
      </c>
      <c r="G47" s="141" t="s">
        <v>376</v>
      </c>
      <c r="H47" s="480">
        <v>88000000</v>
      </c>
      <c r="I47" s="476">
        <v>4.3700000000000003E-2</v>
      </c>
      <c r="J47" s="131">
        <v>41311</v>
      </c>
      <c r="K47" s="511">
        <v>3845600.0000000098</v>
      </c>
      <c r="L47" s="141" t="s">
        <v>404</v>
      </c>
      <c r="M47" s="131" t="s">
        <v>404</v>
      </c>
      <c r="N47" s="141" t="s">
        <v>405</v>
      </c>
    </row>
    <row r="48" spans="1:15">
      <c r="A48" s="141" t="s">
        <v>466</v>
      </c>
      <c r="B48" s="141" t="s">
        <v>375</v>
      </c>
      <c r="C48" s="141" t="s">
        <v>375</v>
      </c>
      <c r="D48" s="131">
        <v>40952</v>
      </c>
      <c r="E48" s="49">
        <v>43144</v>
      </c>
      <c r="F48" s="49">
        <v>43509</v>
      </c>
      <c r="G48" s="141" t="s">
        <v>376</v>
      </c>
      <c r="H48" s="480">
        <v>1327500000</v>
      </c>
      <c r="I48" s="476">
        <v>3.2500000000000001E-2</v>
      </c>
      <c r="J48" s="131">
        <v>41318</v>
      </c>
      <c r="K48" s="511">
        <v>43143750</v>
      </c>
      <c r="L48" s="140" t="s">
        <v>199</v>
      </c>
      <c r="M48" s="131" t="s">
        <v>478</v>
      </c>
      <c r="N48" s="140" t="s">
        <v>378</v>
      </c>
    </row>
    <row r="49" spans="1:14">
      <c r="A49" s="141" t="s">
        <v>467</v>
      </c>
      <c r="B49" s="141" t="s">
        <v>375</v>
      </c>
      <c r="C49" s="141" t="s">
        <v>375</v>
      </c>
      <c r="D49" s="131">
        <v>40952</v>
      </c>
      <c r="E49" s="49">
        <v>43509</v>
      </c>
      <c r="F49" s="49">
        <v>43874</v>
      </c>
      <c r="G49" s="141" t="s">
        <v>376</v>
      </c>
      <c r="H49" s="480">
        <v>1327500000</v>
      </c>
      <c r="I49" s="476">
        <v>3.3750000000000002E-2</v>
      </c>
      <c r="J49" s="131">
        <v>41318</v>
      </c>
      <c r="K49" s="511">
        <v>44803124.999999903</v>
      </c>
      <c r="L49" s="140" t="s">
        <v>199</v>
      </c>
      <c r="M49" s="131" t="s">
        <v>479</v>
      </c>
      <c r="N49" s="140" t="s">
        <v>378</v>
      </c>
    </row>
    <row r="50" spans="1:14">
      <c r="A50" s="141" t="s">
        <v>468</v>
      </c>
      <c r="B50" s="141" t="s">
        <v>375</v>
      </c>
      <c r="C50" s="141" t="s">
        <v>375</v>
      </c>
      <c r="D50" s="131">
        <v>40952</v>
      </c>
      <c r="E50" s="49">
        <v>43874</v>
      </c>
      <c r="F50" s="49">
        <v>44240</v>
      </c>
      <c r="G50" s="141" t="s">
        <v>376</v>
      </c>
      <c r="H50" s="480">
        <v>1200000000</v>
      </c>
      <c r="I50" s="476">
        <v>3.6249999999999998E-2</v>
      </c>
      <c r="J50" s="131">
        <v>41318</v>
      </c>
      <c r="K50" s="511">
        <v>43499999.999999903</v>
      </c>
      <c r="L50" s="140" t="s">
        <v>199</v>
      </c>
      <c r="M50" s="131" t="s">
        <v>480</v>
      </c>
      <c r="N50" s="140" t="s">
        <v>378</v>
      </c>
    </row>
    <row r="51" spans="1:14">
      <c r="A51" s="141" t="s">
        <v>469</v>
      </c>
      <c r="B51" s="141" t="s">
        <v>375</v>
      </c>
      <c r="C51" s="141" t="s">
        <v>375</v>
      </c>
      <c r="D51" s="131">
        <v>40952</v>
      </c>
      <c r="E51" s="49">
        <v>44605</v>
      </c>
      <c r="F51" s="49">
        <v>44970</v>
      </c>
      <c r="G51" s="141" t="s">
        <v>383</v>
      </c>
      <c r="H51" s="480">
        <v>1200000000</v>
      </c>
      <c r="I51" s="476">
        <v>3.875E-2</v>
      </c>
      <c r="J51" s="131">
        <v>41318</v>
      </c>
      <c r="K51" s="511">
        <v>46500000.000000097</v>
      </c>
      <c r="L51" s="140" t="s">
        <v>199</v>
      </c>
      <c r="M51" s="131" t="s">
        <v>481</v>
      </c>
      <c r="N51" s="140" t="s">
        <v>378</v>
      </c>
    </row>
    <row r="52" spans="1:14">
      <c r="A52" s="141" t="s">
        <v>470</v>
      </c>
      <c r="B52" s="141" t="s">
        <v>375</v>
      </c>
      <c r="C52" s="141" t="s">
        <v>375</v>
      </c>
      <c r="D52" s="131">
        <v>40955</v>
      </c>
      <c r="E52" s="49">
        <v>47165</v>
      </c>
      <c r="F52" s="49">
        <v>47530</v>
      </c>
      <c r="G52" s="141" t="s">
        <v>383</v>
      </c>
      <c r="H52" s="480">
        <v>750000000</v>
      </c>
      <c r="I52" s="476">
        <v>5.2499999999999998E-2</v>
      </c>
      <c r="J52" s="131">
        <v>41321</v>
      </c>
      <c r="K52" s="511">
        <v>39375000</v>
      </c>
      <c r="L52" s="140" t="s">
        <v>199</v>
      </c>
      <c r="M52" s="131" t="s">
        <v>482</v>
      </c>
      <c r="N52" s="140" t="s">
        <v>378</v>
      </c>
    </row>
    <row r="53" spans="1:14">
      <c r="A53" s="141" t="s">
        <v>471</v>
      </c>
      <c r="B53" s="141" t="s">
        <v>375</v>
      </c>
      <c r="C53" s="141" t="s">
        <v>375</v>
      </c>
      <c r="D53" s="131">
        <v>40955</v>
      </c>
      <c r="E53" s="49">
        <v>42051</v>
      </c>
      <c r="F53" s="49">
        <v>42416</v>
      </c>
      <c r="G53" s="141" t="s">
        <v>376</v>
      </c>
      <c r="H53" s="480">
        <v>750000000</v>
      </c>
      <c r="I53" s="476" t="s">
        <v>476</v>
      </c>
      <c r="J53" s="131">
        <v>41045</v>
      </c>
      <c r="K53" s="511">
        <v>4945530.8219178403</v>
      </c>
      <c r="L53" s="140" t="s">
        <v>199</v>
      </c>
      <c r="M53" s="131" t="s">
        <v>483</v>
      </c>
      <c r="N53" s="140" t="s">
        <v>378</v>
      </c>
    </row>
    <row r="54" spans="1:14">
      <c r="A54" s="141" t="s">
        <v>472</v>
      </c>
      <c r="B54" s="141" t="s">
        <v>375</v>
      </c>
      <c r="C54" s="141" t="s">
        <v>375</v>
      </c>
      <c r="D54" s="131">
        <v>40961</v>
      </c>
      <c r="E54" s="49">
        <v>44979</v>
      </c>
      <c r="F54" s="49">
        <v>45344</v>
      </c>
      <c r="G54" s="141" t="s">
        <v>376</v>
      </c>
      <c r="H54" s="480">
        <v>1335000000</v>
      </c>
      <c r="I54" s="476">
        <v>3.875E-2</v>
      </c>
      <c r="J54" s="131">
        <v>41327</v>
      </c>
      <c r="K54" s="511">
        <v>51731250.000000097</v>
      </c>
      <c r="L54" s="140" t="s">
        <v>199</v>
      </c>
      <c r="M54" s="131" t="s">
        <v>484</v>
      </c>
      <c r="N54" s="140" t="s">
        <v>378</v>
      </c>
    </row>
    <row r="55" spans="1:14">
      <c r="A55" s="141" t="s">
        <v>473</v>
      </c>
      <c r="B55" s="141" t="s">
        <v>375</v>
      </c>
      <c r="C55" s="141" t="s">
        <v>375</v>
      </c>
      <c r="D55" s="131">
        <v>40961</v>
      </c>
      <c r="E55" s="49">
        <v>45344</v>
      </c>
      <c r="F55" s="49">
        <v>45710</v>
      </c>
      <c r="G55" s="141" t="s">
        <v>376</v>
      </c>
      <c r="H55" s="480">
        <v>1335000000</v>
      </c>
      <c r="I55" s="476">
        <v>0.04</v>
      </c>
      <c r="J55" s="131">
        <v>41327</v>
      </c>
      <c r="K55" s="511">
        <v>53400000</v>
      </c>
      <c r="L55" s="140" t="s">
        <v>199</v>
      </c>
      <c r="M55" s="131" t="s">
        <v>485</v>
      </c>
      <c r="N55" s="140" t="s">
        <v>378</v>
      </c>
    </row>
    <row r="56" spans="1:14">
      <c r="A56" s="141" t="s">
        <v>474</v>
      </c>
      <c r="B56" s="141" t="s">
        <v>375</v>
      </c>
      <c r="C56" s="141" t="s">
        <v>375</v>
      </c>
      <c r="D56" s="131">
        <v>40989</v>
      </c>
      <c r="E56" s="49">
        <v>46458</v>
      </c>
      <c r="F56" s="49">
        <v>46458</v>
      </c>
      <c r="G56" s="141" t="s">
        <v>376</v>
      </c>
      <c r="H56" s="480">
        <v>47000000</v>
      </c>
      <c r="I56" s="476">
        <v>0.04</v>
      </c>
      <c r="J56" s="131">
        <v>41354</v>
      </c>
      <c r="K56" s="511">
        <v>1880000</v>
      </c>
      <c r="L56" s="141" t="s">
        <v>404</v>
      </c>
      <c r="M56" s="131" t="s">
        <v>404</v>
      </c>
      <c r="N56" s="141" t="s">
        <v>405</v>
      </c>
    </row>
    <row r="57" spans="1:14">
      <c r="A57" s="141" t="s">
        <v>475</v>
      </c>
      <c r="B57" s="141" t="s">
        <v>375</v>
      </c>
      <c r="C57" s="141" t="s">
        <v>375</v>
      </c>
      <c r="D57" s="131">
        <v>40991</v>
      </c>
      <c r="E57" s="49">
        <v>46469</v>
      </c>
      <c r="F57" s="49">
        <v>46835</v>
      </c>
      <c r="G57" s="141" t="s">
        <v>383</v>
      </c>
      <c r="H57" s="483">
        <v>75000000</v>
      </c>
      <c r="I57" s="476" t="s">
        <v>477</v>
      </c>
      <c r="J57" s="131">
        <v>41083</v>
      </c>
      <c r="K57" s="518">
        <v>576060.32876712503</v>
      </c>
      <c r="L57" s="140" t="s">
        <v>199</v>
      </c>
      <c r="M57" s="131" t="s">
        <v>486</v>
      </c>
      <c r="N57" s="140" t="s">
        <v>378</v>
      </c>
    </row>
    <row r="58" spans="1:14" ht="12.75">
      <c r="A58" s="141" t="s">
        <v>510</v>
      </c>
      <c r="B58" s="141" t="s">
        <v>375</v>
      </c>
      <c r="C58" s="141" t="s">
        <v>375</v>
      </c>
      <c r="D58" s="519">
        <v>41004</v>
      </c>
      <c r="E58" s="528">
        <v>42830</v>
      </c>
      <c r="F58" s="528">
        <v>43195</v>
      </c>
      <c r="G58" s="529" t="s">
        <v>383</v>
      </c>
      <c r="H58" s="530">
        <v>750000000</v>
      </c>
      <c r="I58" s="531" t="s">
        <v>511</v>
      </c>
      <c r="J58" s="131">
        <v>41095</v>
      </c>
      <c r="K58" s="518">
        <v>5090702.0547944997</v>
      </c>
      <c r="L58" s="140" t="s">
        <v>199</v>
      </c>
      <c r="M58" s="131" t="s">
        <v>512</v>
      </c>
      <c r="N58" s="140" t="s">
        <v>378</v>
      </c>
    </row>
    <row r="59" spans="1:14" ht="12.75">
      <c r="A59" s="141" t="s">
        <v>497</v>
      </c>
      <c r="B59" s="141" t="s">
        <v>375</v>
      </c>
      <c r="C59" s="141" t="s">
        <v>375</v>
      </c>
      <c r="D59" s="519">
        <v>41011</v>
      </c>
      <c r="E59" s="519">
        <v>44663</v>
      </c>
      <c r="F59" s="519">
        <v>44663</v>
      </c>
      <c r="G59" s="141" t="s">
        <v>376</v>
      </c>
      <c r="H59" s="526">
        <v>127000000</v>
      </c>
      <c r="I59" s="520">
        <v>3.2899999999999999E-2</v>
      </c>
      <c r="J59" s="131">
        <v>41376</v>
      </c>
      <c r="K59" s="518">
        <v>4178299.9999999902</v>
      </c>
      <c r="L59" s="141" t="s">
        <v>404</v>
      </c>
      <c r="M59" s="131" t="s">
        <v>404</v>
      </c>
      <c r="N59" s="141" t="s">
        <v>405</v>
      </c>
    </row>
    <row r="60" spans="1:14" ht="12.75">
      <c r="A60" s="141" t="s">
        <v>498</v>
      </c>
      <c r="B60" s="141" t="s">
        <v>375</v>
      </c>
      <c r="C60" s="141" t="s">
        <v>375</v>
      </c>
      <c r="D60" s="519">
        <v>41012</v>
      </c>
      <c r="E60" s="519">
        <v>45029</v>
      </c>
      <c r="F60" s="519">
        <v>45029</v>
      </c>
      <c r="G60" s="141" t="s">
        <v>376</v>
      </c>
      <c r="H60" s="526">
        <v>75000000</v>
      </c>
      <c r="I60" s="520">
        <v>3.4200000000000001E-2</v>
      </c>
      <c r="J60" s="131">
        <v>41377</v>
      </c>
      <c r="K60" s="518">
        <v>2565000</v>
      </c>
      <c r="L60" s="141" t="s">
        <v>404</v>
      </c>
      <c r="M60" s="131" t="s">
        <v>404</v>
      </c>
      <c r="N60" s="141" t="s">
        <v>405</v>
      </c>
    </row>
    <row r="61" spans="1:14" ht="12.75">
      <c r="A61" s="141" t="s">
        <v>499</v>
      </c>
      <c r="B61" s="141" t="s">
        <v>375</v>
      </c>
      <c r="C61" s="141" t="s">
        <v>375</v>
      </c>
      <c r="D61" s="519">
        <v>41015</v>
      </c>
      <c r="E61" s="519">
        <v>47589</v>
      </c>
      <c r="F61" s="519">
        <v>47589</v>
      </c>
      <c r="G61" s="141" t="s">
        <v>376</v>
      </c>
      <c r="H61" s="526">
        <v>108000000</v>
      </c>
      <c r="I61" s="520">
        <v>3.7499999999999999E-2</v>
      </c>
      <c r="J61" s="131">
        <v>41380</v>
      </c>
      <c r="K61" s="518">
        <v>4050000.0000000098</v>
      </c>
      <c r="L61" s="141" t="s">
        <v>404</v>
      </c>
      <c r="M61" s="131" t="s">
        <v>404</v>
      </c>
      <c r="N61" s="141" t="s">
        <v>405</v>
      </c>
    </row>
    <row r="62" spans="1:14" ht="13.5" thickBot="1">
      <c r="A62" s="147" t="s">
        <v>500</v>
      </c>
      <c r="B62" s="147" t="s">
        <v>375</v>
      </c>
      <c r="C62" s="147" t="s">
        <v>375</v>
      </c>
      <c r="D62" s="521">
        <v>41017</v>
      </c>
      <c r="E62" s="521">
        <v>46861</v>
      </c>
      <c r="F62" s="521">
        <v>46861</v>
      </c>
      <c r="G62" s="147" t="s">
        <v>376</v>
      </c>
      <c r="H62" s="527">
        <v>50000000</v>
      </c>
      <c r="I62" s="522">
        <v>3.7499999999999999E-2</v>
      </c>
      <c r="J62" s="490">
        <v>41382</v>
      </c>
      <c r="K62" s="512">
        <v>1875000</v>
      </c>
      <c r="L62" s="147" t="s">
        <v>404</v>
      </c>
      <c r="M62" s="490" t="s">
        <v>404</v>
      </c>
      <c r="N62" s="147" t="s">
        <v>405</v>
      </c>
    </row>
    <row r="63" spans="1:14">
      <c r="A63" s="470"/>
      <c r="B63" s="470"/>
      <c r="C63" s="470"/>
      <c r="D63" s="146"/>
      <c r="E63" s="515"/>
      <c r="F63" s="515"/>
      <c r="G63" s="470"/>
      <c r="H63" s="479"/>
      <c r="I63" s="135"/>
      <c r="J63" s="146"/>
      <c r="K63" s="516"/>
      <c r="L63" s="517"/>
      <c r="M63" s="30"/>
      <c r="N63" s="517"/>
    </row>
    <row r="64" spans="1:14">
      <c r="A64" s="470"/>
      <c r="B64" s="470"/>
      <c r="C64" s="470"/>
      <c r="D64" s="146"/>
      <c r="E64" s="515"/>
      <c r="F64" s="515"/>
      <c r="G64" s="470"/>
      <c r="H64" s="479"/>
      <c r="I64" s="135"/>
      <c r="J64" s="146"/>
      <c r="K64" s="516"/>
      <c r="L64" s="517"/>
      <c r="M64" s="30"/>
      <c r="N64" s="517"/>
    </row>
    <row r="65" spans="1:14">
      <c r="A65" s="38"/>
      <c r="B65" s="38"/>
      <c r="C65" s="38"/>
      <c r="D65" s="38"/>
      <c r="E65" s="38"/>
      <c r="F65" s="38"/>
      <c r="G65" s="38"/>
      <c r="H65" s="480"/>
      <c r="I65" s="38"/>
      <c r="J65" s="38"/>
      <c r="K65" s="38"/>
      <c r="L65" s="38"/>
      <c r="M65" s="38"/>
      <c r="N65" s="38"/>
    </row>
    <row r="66" spans="1:14">
      <c r="A66" s="38"/>
      <c r="B66" s="38"/>
      <c r="C66" s="38"/>
      <c r="D66" s="38"/>
      <c r="E66" s="38"/>
      <c r="F66" s="38"/>
      <c r="G66" s="38"/>
      <c r="H66" s="480"/>
      <c r="I66" s="38"/>
      <c r="J66" s="38"/>
      <c r="K66" s="38"/>
      <c r="L66" s="38"/>
      <c r="M66" s="38"/>
      <c r="N66" s="38"/>
    </row>
    <row r="67" spans="1:14">
      <c r="A67" s="38"/>
      <c r="B67" s="38"/>
      <c r="C67" s="38"/>
      <c r="D67" s="38"/>
      <c r="E67" s="38"/>
      <c r="F67" s="38"/>
      <c r="G67" s="38"/>
      <c r="H67" s="480"/>
      <c r="I67" s="38"/>
      <c r="J67" s="38"/>
      <c r="K67" s="38"/>
      <c r="L67" s="38"/>
      <c r="M67" s="38"/>
      <c r="N67" s="38"/>
    </row>
    <row r="68" spans="1:14">
      <c r="A68" s="38"/>
      <c r="B68" s="38"/>
      <c r="C68" s="38"/>
      <c r="D68" s="38"/>
      <c r="E68" s="38"/>
      <c r="F68" s="38"/>
      <c r="G68" s="38"/>
      <c r="H68" s="480"/>
      <c r="I68" s="38"/>
      <c r="J68" s="38"/>
      <c r="K68" s="38"/>
      <c r="L68" s="38"/>
      <c r="M68" s="38"/>
      <c r="N68" s="38"/>
    </row>
    <row r="69" spans="1:14">
      <c r="A69" s="38"/>
      <c r="B69" s="38"/>
      <c r="C69" s="38"/>
      <c r="D69" s="38"/>
      <c r="E69" s="38"/>
      <c r="F69" s="38"/>
      <c r="G69" s="38"/>
      <c r="H69" s="480"/>
      <c r="I69" s="38"/>
      <c r="J69" s="38"/>
      <c r="K69" s="38"/>
      <c r="L69" s="38"/>
      <c r="M69" s="38"/>
      <c r="N69" s="38"/>
    </row>
  </sheetData>
  <dataValidations count="1">
    <dataValidation type="list" allowBlank="1" showInputMessage="1" showErrorMessage="1" promptTitle="Please select a currency" prompt=" " sqref="G42:G44 G6:G8 G10:G26 G32:G37">
      <formula1>FX_2</formula1>
    </dataValidation>
  </dataValidations>
  <pageMargins left="0.70866141732283472" right="0.70866141732283472" top="0.74803149606299213" bottom="0.74803149606299213" header="0.31496062992125984" footer="0.31496062992125984"/>
  <pageSetup paperSize="9" scale="64" orientation="landscape" r:id="rId1"/>
  <headerFooter>
    <oddHeader>&amp;CCovered Bond Investors' Report - April 2012</oddHeader>
  </headerFooter>
  <ignoredErrors>
    <ignoredError sqref="E18:F18" unlockedFormula="1"/>
  </ignoredErrors>
</worksheet>
</file>

<file path=xl/worksheets/sheet9.xml><?xml version="1.0" encoding="utf-8"?>
<worksheet xmlns="http://schemas.openxmlformats.org/spreadsheetml/2006/main" xmlns:r="http://schemas.openxmlformats.org/officeDocument/2006/relationships">
  <dimension ref="A2:N37"/>
  <sheetViews>
    <sheetView view="pageLayout" zoomScale="75" zoomScaleNormal="100" zoomScaleSheetLayoutView="80" zoomScalePageLayoutView="75" workbookViewId="0">
      <selection activeCell="H28" sqref="H28"/>
    </sheetView>
  </sheetViews>
  <sheetFormatPr defaultRowHeight="12"/>
  <cols>
    <col min="1" max="1" width="5.7109375" style="11" customWidth="1"/>
    <col min="2" max="2" width="17.42578125" style="11" bestFit="1" customWidth="1"/>
    <col min="3" max="3" width="21.42578125" style="11" bestFit="1" customWidth="1"/>
    <col min="4" max="4" width="21" style="11" bestFit="1" customWidth="1"/>
    <col min="5" max="5" width="16.42578125" style="11" bestFit="1" customWidth="1"/>
    <col min="6" max="6" width="15.140625" style="11" bestFit="1" customWidth="1"/>
    <col min="7" max="7" width="18.140625" style="11" bestFit="1" customWidth="1"/>
    <col min="8" max="8" width="21" style="11" bestFit="1" customWidth="1"/>
    <col min="9" max="9" width="21.42578125" style="11" bestFit="1" customWidth="1"/>
    <col min="10" max="10" width="13.5703125" style="11" bestFit="1" customWidth="1"/>
    <col min="11" max="11" width="11" style="11" bestFit="1" customWidth="1"/>
    <col min="12" max="12" width="17.5703125" style="11" bestFit="1" customWidth="1"/>
    <col min="13" max="16384" width="9.140625" style="11"/>
  </cols>
  <sheetData>
    <row r="2" spans="1:14" ht="12.75" thickBot="1">
      <c r="B2" s="41" t="s">
        <v>423</v>
      </c>
      <c r="C2" s="41"/>
      <c r="D2" s="127"/>
      <c r="E2" s="127"/>
      <c r="F2" s="127"/>
      <c r="G2" s="127"/>
      <c r="H2" s="127"/>
      <c r="I2" s="127"/>
      <c r="J2" s="127"/>
      <c r="K2" s="127"/>
      <c r="L2" s="127"/>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ht="12.75" thickBot="1">
      <c r="A5" s="38"/>
      <c r="B5" s="148" t="s">
        <v>360</v>
      </c>
      <c r="C5" s="75" t="s">
        <v>424</v>
      </c>
      <c r="D5" s="149" t="s">
        <v>425</v>
      </c>
      <c r="E5" s="150" t="s">
        <v>426</v>
      </c>
      <c r="F5" s="149" t="s">
        <v>427</v>
      </c>
      <c r="G5" s="149" t="s">
        <v>428</v>
      </c>
      <c r="H5" s="149" t="s">
        <v>429</v>
      </c>
      <c r="I5" s="149" t="s">
        <v>430</v>
      </c>
      <c r="J5" s="149" t="s">
        <v>431</v>
      </c>
      <c r="K5" s="149" t="s">
        <v>432</v>
      </c>
      <c r="L5" s="149" t="s">
        <v>433</v>
      </c>
      <c r="M5" s="38"/>
      <c r="N5" s="38"/>
    </row>
    <row r="6" spans="1:14">
      <c r="A6" s="38"/>
      <c r="B6" s="498" t="s">
        <v>374</v>
      </c>
      <c r="C6" s="499" t="s">
        <v>435</v>
      </c>
      <c r="D6" s="500">
        <v>666666666.65999997</v>
      </c>
      <c r="E6" s="501">
        <v>0.68799999999999994</v>
      </c>
      <c r="F6" s="502">
        <v>3.3750000000000002E-2</v>
      </c>
      <c r="G6" s="503">
        <v>22499999.999775</v>
      </c>
      <c r="H6" s="503">
        <f>D6*E6</f>
        <v>458666666.66207993</v>
      </c>
      <c r="I6" s="504" t="s">
        <v>436</v>
      </c>
      <c r="J6" s="534">
        <v>9.4499999999999998E-4</v>
      </c>
      <c r="K6" s="505">
        <v>1.1353799999999999E-2</v>
      </c>
      <c r="L6" s="302">
        <f>1412474.93/3</f>
        <v>470824.97666666663</v>
      </c>
      <c r="M6" s="38"/>
      <c r="N6" s="38"/>
    </row>
    <row r="7" spans="1:14">
      <c r="A7" s="38"/>
      <c r="B7" s="151" t="s">
        <v>374</v>
      </c>
      <c r="C7" s="152" t="s">
        <v>437</v>
      </c>
      <c r="D7" s="95">
        <v>666666666.66999996</v>
      </c>
      <c r="E7" s="153">
        <v>0.68799999999999994</v>
      </c>
      <c r="F7" s="154">
        <v>3.3750000000000002E-2</v>
      </c>
      <c r="G7" s="155">
        <v>22500000.0001125</v>
      </c>
      <c r="H7" s="155">
        <f>D7*E7</f>
        <v>458666666.66895992</v>
      </c>
      <c r="I7" s="156" t="s">
        <v>436</v>
      </c>
      <c r="J7" s="535">
        <v>9.4499999999999998E-4</v>
      </c>
      <c r="K7" s="158">
        <v>1.1353799999999999E-2</v>
      </c>
      <c r="L7" s="176">
        <f>1412474.93/3</f>
        <v>470824.97666666663</v>
      </c>
      <c r="M7" s="38"/>
      <c r="N7" s="38"/>
    </row>
    <row r="8" spans="1:14">
      <c r="A8" s="38"/>
      <c r="B8" s="151" t="s">
        <v>374</v>
      </c>
      <c r="C8" s="152" t="s">
        <v>438</v>
      </c>
      <c r="D8" s="95">
        <v>666666666.66999996</v>
      </c>
      <c r="E8" s="153">
        <v>0.68799999999999994</v>
      </c>
      <c r="F8" s="154">
        <v>3.3750000000000002E-2</v>
      </c>
      <c r="G8" s="155">
        <v>22500000.0001125</v>
      </c>
      <c r="H8" s="155">
        <v>0</v>
      </c>
      <c r="I8" s="156" t="s">
        <v>436</v>
      </c>
      <c r="J8" s="535">
        <v>9.4499999999999998E-4</v>
      </c>
      <c r="K8" s="158">
        <v>1.1353799999999999E-2</v>
      </c>
      <c r="L8" s="176">
        <f>1412474.93/3</f>
        <v>470824.97666666663</v>
      </c>
      <c r="M8" s="38"/>
      <c r="N8" s="38"/>
    </row>
    <row r="9" spans="1:14">
      <c r="A9" s="38"/>
      <c r="B9" s="151" t="s">
        <v>386</v>
      </c>
      <c r="C9" s="152" t="s">
        <v>440</v>
      </c>
      <c r="D9" s="95">
        <v>500000000</v>
      </c>
      <c r="E9" s="153">
        <v>0.69960999999999995</v>
      </c>
      <c r="F9" s="154">
        <v>4.2500000000000003E-2</v>
      </c>
      <c r="G9" s="155">
        <v>21250000</v>
      </c>
      <c r="H9" s="155">
        <v>349805000</v>
      </c>
      <c r="I9" s="156" t="s">
        <v>436</v>
      </c>
      <c r="J9" s="535">
        <v>4.8700000000000002E-4</v>
      </c>
      <c r="K9" s="158">
        <v>1.13826E-2</v>
      </c>
      <c r="L9" s="176">
        <f>1014512.89/3</f>
        <v>338170.96333333332</v>
      </c>
      <c r="M9" s="38"/>
      <c r="N9" s="38"/>
    </row>
    <row r="10" spans="1:14">
      <c r="A10" s="38"/>
      <c r="B10" s="151" t="s">
        <v>386</v>
      </c>
      <c r="C10" s="152" t="s">
        <v>435</v>
      </c>
      <c r="D10" s="95">
        <v>500000000</v>
      </c>
      <c r="E10" s="153">
        <v>0.69960999999999995</v>
      </c>
      <c r="F10" s="154">
        <v>4.2500000000000003E-2</v>
      </c>
      <c r="G10" s="155">
        <v>21250000</v>
      </c>
      <c r="H10" s="155">
        <v>349805000</v>
      </c>
      <c r="I10" s="156" t="s">
        <v>436</v>
      </c>
      <c r="J10" s="535">
        <v>4.8700000000000002E-4</v>
      </c>
      <c r="K10" s="158">
        <v>1.13826E-2</v>
      </c>
      <c r="L10" s="176">
        <f>1014512.89/3</f>
        <v>338170.96333333332</v>
      </c>
      <c r="M10" s="38"/>
      <c r="N10" s="38"/>
    </row>
    <row r="11" spans="1:14">
      <c r="A11" s="38"/>
      <c r="B11" s="151" t="s">
        <v>386</v>
      </c>
      <c r="C11" s="152" t="s">
        <v>48</v>
      </c>
      <c r="D11" s="95">
        <v>500000000</v>
      </c>
      <c r="E11" s="153">
        <v>0.69960999999999995</v>
      </c>
      <c r="F11" s="154">
        <v>4.2500000000000003E-2</v>
      </c>
      <c r="G11" s="155">
        <v>21250000</v>
      </c>
      <c r="H11" s="155">
        <v>349805000</v>
      </c>
      <c r="I11" s="156" t="s">
        <v>436</v>
      </c>
      <c r="J11" s="535">
        <v>4.8700000000000002E-4</v>
      </c>
      <c r="K11" s="158">
        <v>1.13826E-2</v>
      </c>
      <c r="L11" s="176">
        <f>1014512.89/3</f>
        <v>338170.96333333332</v>
      </c>
      <c r="M11" s="38"/>
      <c r="N11" s="38"/>
    </row>
    <row r="12" spans="1:14">
      <c r="A12" s="38"/>
      <c r="B12" s="151" t="s">
        <v>492</v>
      </c>
      <c r="C12" s="152" t="s">
        <v>439</v>
      </c>
      <c r="D12" s="95">
        <v>250000000</v>
      </c>
      <c r="E12" s="153">
        <v>0.86050000000000004</v>
      </c>
      <c r="F12" s="154">
        <v>4.2500000000000003E-2</v>
      </c>
      <c r="G12" s="155">
        <v>10625000</v>
      </c>
      <c r="H12" s="155">
        <v>215125000</v>
      </c>
      <c r="I12" s="156" t="s">
        <v>436</v>
      </c>
      <c r="J12" s="535">
        <v>1.8874999999999999E-2</v>
      </c>
      <c r="K12" s="158">
        <v>2.9770600000000001E-2</v>
      </c>
      <c r="L12" s="176">
        <v>1596713.51</v>
      </c>
      <c r="M12" s="38"/>
      <c r="N12" s="38"/>
    </row>
    <row r="13" spans="1:14">
      <c r="A13" s="38"/>
      <c r="B13" s="151" t="s">
        <v>493</v>
      </c>
      <c r="C13" s="152" t="s">
        <v>439</v>
      </c>
      <c r="D13" s="95">
        <v>250000000</v>
      </c>
      <c r="E13" s="153"/>
      <c r="F13" s="154">
        <v>4.2500000000000003E-2</v>
      </c>
      <c r="G13" s="155"/>
      <c r="H13" s="155">
        <v>208875000</v>
      </c>
      <c r="I13" s="156" t="s">
        <v>436</v>
      </c>
      <c r="J13" s="535">
        <v>2.5510000000000001E-2</v>
      </c>
      <c r="K13" s="158">
        <v>3.5379100000000004E-2</v>
      </c>
      <c r="L13" s="176">
        <v>1538700.07</v>
      </c>
      <c r="M13" s="38"/>
      <c r="N13" s="38"/>
    </row>
    <row r="14" spans="1:14">
      <c r="A14" s="38"/>
      <c r="B14" s="151" t="s">
        <v>494</v>
      </c>
      <c r="C14" s="152" t="s">
        <v>439</v>
      </c>
      <c r="D14" s="95">
        <v>600000000</v>
      </c>
      <c r="E14" s="153"/>
      <c r="F14" s="154">
        <v>4.2500000000000003E-2</v>
      </c>
      <c r="G14" s="155"/>
      <c r="H14" s="155">
        <v>499536000</v>
      </c>
      <c r="I14" s="156" t="s">
        <v>436</v>
      </c>
      <c r="J14" s="535">
        <v>1.8090999999999999E-2</v>
      </c>
      <c r="K14" s="158">
        <v>2.4293099999999998E-2</v>
      </c>
      <c r="L14" s="176">
        <v>531957.39</v>
      </c>
      <c r="M14" s="38"/>
      <c r="N14" s="38"/>
    </row>
    <row r="15" spans="1:14">
      <c r="A15" s="38"/>
      <c r="B15" s="151" t="s">
        <v>410</v>
      </c>
      <c r="C15" s="152" t="s">
        <v>439</v>
      </c>
      <c r="D15" s="95">
        <v>100000000</v>
      </c>
      <c r="E15" s="153">
        <v>0.84499999999999997</v>
      </c>
      <c r="F15" s="154">
        <v>4.6249999999999999E-2</v>
      </c>
      <c r="G15" s="155">
        <v>4637671.2328767097</v>
      </c>
      <c r="H15" s="155">
        <v>84500000</v>
      </c>
      <c r="I15" s="156" t="s">
        <v>436</v>
      </c>
      <c r="J15" s="535">
        <v>1.6875000000000001E-2</v>
      </c>
      <c r="K15" s="158">
        <v>2.7770599999999999E-2</v>
      </c>
      <c r="L15" s="176">
        <v>585046.65</v>
      </c>
      <c r="M15" s="38"/>
      <c r="N15" s="38"/>
    </row>
    <row r="16" spans="1:14">
      <c r="A16" s="38"/>
      <c r="B16" s="151" t="s">
        <v>411</v>
      </c>
      <c r="C16" s="152" t="s">
        <v>439</v>
      </c>
      <c r="D16" s="95">
        <v>750000000</v>
      </c>
      <c r="E16" s="153">
        <v>0.83599999999999997</v>
      </c>
      <c r="F16" s="154">
        <v>4.3749999999999997E-2</v>
      </c>
      <c r="G16" s="155">
        <v>32812500</v>
      </c>
      <c r="H16" s="155">
        <v>627000000</v>
      </c>
      <c r="I16" s="156" t="s">
        <v>436</v>
      </c>
      <c r="J16" s="535">
        <v>1.985E-2</v>
      </c>
      <c r="K16" s="158">
        <v>3.0745599999999998E-2</v>
      </c>
      <c r="L16" s="176">
        <v>4806169.04</v>
      </c>
      <c r="M16" s="38"/>
      <c r="N16" s="38"/>
    </row>
    <row r="17" spans="1:14">
      <c r="A17" s="38"/>
      <c r="B17" s="151" t="s">
        <v>495</v>
      </c>
      <c r="C17" s="152" t="s">
        <v>439</v>
      </c>
      <c r="D17" s="95">
        <v>350000000</v>
      </c>
      <c r="E17" s="153">
        <v>0.89180000000000004</v>
      </c>
      <c r="F17" s="154">
        <v>4.3749999999999997E-2</v>
      </c>
      <c r="G17" s="155">
        <v>15312500</v>
      </c>
      <c r="H17" s="155">
        <v>312130000</v>
      </c>
      <c r="I17" s="156" t="s">
        <v>436</v>
      </c>
      <c r="J17" s="535">
        <v>1.6324999999999999E-2</v>
      </c>
      <c r="K17" s="158">
        <v>2.7220599999999998E-2</v>
      </c>
      <c r="L17" s="176">
        <v>2118272.04</v>
      </c>
      <c r="M17" s="38"/>
      <c r="N17" s="38"/>
    </row>
    <row r="18" spans="1:14">
      <c r="A18" s="38"/>
      <c r="B18" s="151" t="s">
        <v>496</v>
      </c>
      <c r="C18" s="152" t="s">
        <v>439</v>
      </c>
      <c r="D18" s="95">
        <v>300000000</v>
      </c>
      <c r="E18" s="153"/>
      <c r="F18" s="154">
        <v>4.3749999999999997E-2</v>
      </c>
      <c r="G18" s="155"/>
      <c r="H18" s="155">
        <v>250386000</v>
      </c>
      <c r="I18" s="156" t="s">
        <v>436</v>
      </c>
      <c r="J18" s="535">
        <v>1.7905999999999998E-2</v>
      </c>
      <c r="K18" s="158">
        <v>2.4739499999999998E-2</v>
      </c>
      <c r="L18" s="176">
        <v>475188.72</v>
      </c>
      <c r="M18" s="38"/>
      <c r="N18" s="38"/>
    </row>
    <row r="19" spans="1:14" ht="12.75" thickBot="1">
      <c r="A19" s="38"/>
      <c r="B19" s="506" t="s">
        <v>415</v>
      </c>
      <c r="C19" s="168" t="s">
        <v>439</v>
      </c>
      <c r="D19" s="507">
        <v>1250000000</v>
      </c>
      <c r="E19" s="508">
        <v>1</v>
      </c>
      <c r="F19" s="509">
        <v>5.1255000000000002E-2</v>
      </c>
      <c r="G19" s="175">
        <v>64062500</v>
      </c>
      <c r="H19" s="175">
        <v>1250000000</v>
      </c>
      <c r="I19" s="510" t="s">
        <v>436</v>
      </c>
      <c r="J19" s="536">
        <v>1.469E-2</v>
      </c>
      <c r="K19" s="159">
        <v>2.55856E-2</v>
      </c>
      <c r="L19" s="177">
        <v>7973594.5199999996</v>
      </c>
      <c r="M19" s="38"/>
      <c r="N19" s="38"/>
    </row>
    <row r="20" spans="1:14">
      <c r="A20" s="38"/>
      <c r="B20" s="174"/>
      <c r="C20" s="491"/>
      <c r="D20" s="492"/>
      <c r="E20" s="493"/>
      <c r="F20" s="494"/>
      <c r="G20" s="492"/>
      <c r="H20" s="492"/>
      <c r="I20" s="491"/>
      <c r="J20" s="495"/>
      <c r="K20" s="496"/>
      <c r="L20" s="497"/>
      <c r="M20" s="38"/>
      <c r="N20" s="38"/>
    </row>
    <row r="21" spans="1:14">
      <c r="A21" s="38"/>
      <c r="B21" s="174"/>
      <c r="C21" s="491"/>
      <c r="D21" s="492"/>
      <c r="E21" s="493"/>
      <c r="F21" s="494"/>
      <c r="G21" s="492"/>
      <c r="H21" s="492"/>
      <c r="I21" s="491"/>
      <c r="J21" s="495"/>
      <c r="K21" s="496"/>
      <c r="L21" s="497"/>
      <c r="M21" s="38"/>
      <c r="N21" s="38"/>
    </row>
    <row r="22" spans="1:14">
      <c r="A22" s="38"/>
      <c r="B22" s="174"/>
      <c r="C22" s="491"/>
      <c r="D22" s="492"/>
      <c r="E22" s="493"/>
      <c r="F22" s="494"/>
      <c r="G22" s="492"/>
      <c r="H22" s="492"/>
      <c r="I22" s="491"/>
      <c r="J22" s="495"/>
      <c r="K22" s="496"/>
      <c r="L22" s="497"/>
      <c r="M22" s="38"/>
      <c r="N22" s="38"/>
    </row>
    <row r="23" spans="1:14" ht="13.5" thickBot="1">
      <c r="A23" s="161"/>
      <c r="B23" s="41" t="s">
        <v>441</v>
      </c>
      <c r="C23" s="127"/>
      <c r="D23" s="127"/>
      <c r="E23" s="127"/>
      <c r="F23" s="162"/>
      <c r="G23" s="127"/>
      <c r="H23" s="127"/>
      <c r="I23" s="127"/>
      <c r="J23" s="127"/>
      <c r="K23" s="127"/>
      <c r="L23" s="127"/>
      <c r="M23" s="38"/>
      <c r="N23" s="38"/>
    </row>
    <row r="24" spans="1:14" ht="12.75" thickBot="1">
      <c r="A24" s="38"/>
      <c r="B24" s="38"/>
      <c r="C24" s="38"/>
      <c r="D24" s="38"/>
      <c r="E24" s="38"/>
      <c r="F24" s="160"/>
      <c r="G24" s="38"/>
      <c r="H24" s="38"/>
      <c r="I24" s="38"/>
      <c r="J24" s="38"/>
      <c r="K24" s="38"/>
      <c r="L24" s="38"/>
      <c r="M24" s="38"/>
    </row>
    <row r="25" spans="1:14">
      <c r="A25" s="38"/>
      <c r="B25" s="163" t="s">
        <v>442</v>
      </c>
      <c r="C25" s="164" t="s">
        <v>434</v>
      </c>
      <c r="D25" s="164" t="s">
        <v>424</v>
      </c>
      <c r="E25" s="38"/>
      <c r="F25" s="169"/>
      <c r="G25" s="170"/>
      <c r="H25" s="38"/>
      <c r="I25" s="38"/>
      <c r="J25" s="38"/>
      <c r="K25" s="38"/>
      <c r="L25" s="38"/>
      <c r="M25" s="38"/>
    </row>
    <row r="26" spans="1:14">
      <c r="A26" s="38"/>
      <c r="B26" s="152" t="s">
        <v>374</v>
      </c>
      <c r="C26" s="165">
        <v>231159738.49000001</v>
      </c>
      <c r="D26" s="152" t="s">
        <v>435</v>
      </c>
      <c r="E26" s="38"/>
      <c r="F26" s="171"/>
      <c r="G26" s="172"/>
      <c r="H26" s="38"/>
      <c r="I26" s="38"/>
      <c r="J26" s="38"/>
      <c r="K26" s="38"/>
      <c r="L26" s="38"/>
      <c r="M26" s="38"/>
    </row>
    <row r="27" spans="1:14">
      <c r="A27" s="38"/>
      <c r="B27" s="152" t="s">
        <v>374</v>
      </c>
      <c r="C27" s="166">
        <v>238757712.47999999</v>
      </c>
      <c r="D27" s="157" t="s">
        <v>443</v>
      </c>
      <c r="E27" s="38"/>
      <c r="F27" s="171"/>
      <c r="G27" s="173"/>
      <c r="H27" s="38"/>
      <c r="I27" s="38"/>
      <c r="J27" s="38"/>
      <c r="K27" s="38"/>
      <c r="L27" s="38"/>
      <c r="M27" s="38"/>
    </row>
    <row r="28" spans="1:14">
      <c r="A28" s="38"/>
      <c r="B28" s="152" t="s">
        <v>374</v>
      </c>
      <c r="C28" s="166">
        <v>180589676.53999999</v>
      </c>
      <c r="D28" s="157" t="s">
        <v>444</v>
      </c>
      <c r="E28" s="38"/>
      <c r="F28" s="171"/>
      <c r="G28" s="173"/>
      <c r="H28" s="38"/>
      <c r="I28" s="38"/>
      <c r="J28" s="38"/>
      <c r="K28" s="38"/>
      <c r="L28" s="38"/>
      <c r="M28" s="38"/>
    </row>
    <row r="29" spans="1:14">
      <c r="B29" s="48" t="s">
        <v>386</v>
      </c>
      <c r="C29" s="166">
        <v>142129696.56</v>
      </c>
      <c r="D29" s="48" t="s">
        <v>440</v>
      </c>
      <c r="E29" s="38"/>
      <c r="F29" s="174"/>
      <c r="G29" s="173"/>
      <c r="H29" s="38"/>
      <c r="I29" s="38"/>
      <c r="J29" s="38"/>
      <c r="K29" s="38"/>
      <c r="L29" s="38"/>
      <c r="M29" s="38"/>
    </row>
    <row r="30" spans="1:14">
      <c r="B30" s="48" t="s">
        <v>386</v>
      </c>
      <c r="C30" s="166">
        <v>238757712.47999999</v>
      </c>
      <c r="D30" s="152" t="s">
        <v>435</v>
      </c>
      <c r="E30" s="38"/>
      <c r="F30" s="174"/>
      <c r="G30" s="173"/>
      <c r="H30" s="38"/>
      <c r="I30" s="38"/>
      <c r="J30" s="38"/>
      <c r="K30" s="38"/>
      <c r="L30" s="38"/>
      <c r="M30" s="38"/>
    </row>
    <row r="31" spans="1:14" ht="12.75" thickBot="1">
      <c r="B31" s="50" t="s">
        <v>386</v>
      </c>
      <c r="C31" s="167">
        <v>142129696.56</v>
      </c>
      <c r="D31" s="168" t="s">
        <v>48</v>
      </c>
      <c r="E31" s="38"/>
      <c r="F31" s="174"/>
      <c r="G31" s="173"/>
      <c r="H31" s="38"/>
      <c r="I31" s="38"/>
      <c r="J31" s="38"/>
      <c r="K31" s="38"/>
      <c r="L31" s="38"/>
      <c r="M31" s="38"/>
    </row>
    <row r="32" spans="1:14">
      <c r="B32" s="38"/>
      <c r="C32" s="38"/>
      <c r="D32" s="38"/>
      <c r="E32" s="38"/>
      <c r="F32" s="160"/>
      <c r="G32" s="38"/>
      <c r="H32" s="38"/>
      <c r="I32" s="38"/>
      <c r="J32" s="38"/>
      <c r="K32" s="38"/>
      <c r="L32" s="38"/>
      <c r="M32" s="38"/>
    </row>
    <row r="33" spans="2:13">
      <c r="B33" s="38"/>
      <c r="C33" s="38"/>
      <c r="D33" s="38"/>
      <c r="E33" s="38"/>
      <c r="F33" s="160"/>
      <c r="G33" s="38"/>
      <c r="H33" s="38"/>
      <c r="I33" s="38"/>
      <c r="J33" s="38"/>
      <c r="K33" s="38"/>
      <c r="L33" s="38"/>
      <c r="M33" s="38"/>
    </row>
    <row r="34" spans="2:13">
      <c r="B34" s="38"/>
      <c r="C34" s="38"/>
      <c r="D34" s="38"/>
      <c r="E34" s="38"/>
      <c r="F34" s="38"/>
      <c r="G34" s="38"/>
      <c r="H34" s="38"/>
      <c r="I34" s="38"/>
      <c r="J34" s="38"/>
      <c r="K34" s="38"/>
      <c r="L34" s="38"/>
      <c r="M34" s="38"/>
    </row>
    <row r="35" spans="2:13">
      <c r="B35" s="38"/>
      <c r="C35" s="38"/>
      <c r="D35" s="38"/>
      <c r="E35" s="38"/>
      <c r="F35" s="38"/>
      <c r="G35" s="38"/>
      <c r="H35" s="38"/>
      <c r="I35" s="38"/>
      <c r="J35" s="38"/>
      <c r="K35" s="38"/>
      <c r="L35" s="38"/>
      <c r="M35" s="38"/>
    </row>
    <row r="36" spans="2:13">
      <c r="B36" s="38"/>
      <c r="C36" s="38"/>
      <c r="D36" s="38"/>
      <c r="E36" s="38"/>
      <c r="F36" s="38"/>
      <c r="G36" s="38"/>
      <c r="H36" s="38"/>
      <c r="I36" s="38"/>
      <c r="J36" s="38"/>
      <c r="K36" s="38"/>
      <c r="L36" s="38"/>
      <c r="M36" s="38"/>
    </row>
    <row r="37" spans="2:13">
      <c r="B37" s="38"/>
      <c r="C37" s="38"/>
      <c r="D37" s="38"/>
      <c r="E37" s="38"/>
      <c r="F37" s="38"/>
      <c r="G37" s="38"/>
      <c r="H37" s="38"/>
      <c r="I37" s="38"/>
      <c r="J37" s="38"/>
      <c r="K37" s="38"/>
      <c r="L37" s="38"/>
      <c r="M37" s="38"/>
    </row>
  </sheetData>
  <dataValidations count="1">
    <dataValidation type="list" allowBlank="1" showInputMessage="1" showErrorMessage="1" promptTitle="Please select a currency" prompt=" " sqref="F9:F10">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April 2012</oddHeader>
  </headerFooter>
</worksheet>
</file>

<file path=xl/worksheets/sheet10.xml><?xml version="1.0" encoding="utf-8"?>
<worksheet xmlns="http://schemas.openxmlformats.org/spreadsheetml/2006/main" xmlns:r="http://schemas.openxmlformats.org/officeDocument/2006/relationships">
  <dimension ref="A2:C45"/>
  <sheetViews>
    <sheetView view="pageLayout" zoomScaleNormal="100" workbookViewId="0">
      <selection activeCell="B18" sqref="B18"/>
    </sheetView>
  </sheetViews>
  <sheetFormatPr defaultRowHeight="12"/>
  <cols>
    <col min="1" max="1" width="5.7109375" style="211" customWidth="1"/>
    <col min="2" max="2" width="84" style="211" customWidth="1"/>
    <col min="3" max="3" width="29" style="211" bestFit="1" customWidth="1"/>
    <col min="4" max="16384" width="9.140625" style="211"/>
  </cols>
  <sheetData>
    <row r="2" spans="1:3" ht="12.75" thickBot="1"/>
    <row r="3" spans="1:3" ht="12.75" thickBot="1">
      <c r="A3" s="30"/>
      <c r="B3" s="212" t="s">
        <v>334</v>
      </c>
      <c r="C3" s="213"/>
    </row>
    <row r="4" spans="1:3">
      <c r="A4" s="30"/>
      <c r="B4" s="51" t="s">
        <v>335</v>
      </c>
      <c r="C4" s="158"/>
    </row>
    <row r="5" spans="1:3">
      <c r="A5" s="30"/>
      <c r="B5" s="214" t="s">
        <v>336</v>
      </c>
      <c r="C5" s="215" t="s">
        <v>337</v>
      </c>
    </row>
    <row r="6" spans="1:3">
      <c r="A6" s="30"/>
      <c r="B6" s="214"/>
      <c r="C6" s="158"/>
    </row>
    <row r="7" spans="1:3">
      <c r="A7" s="30"/>
      <c r="B7" s="51" t="s">
        <v>338</v>
      </c>
      <c r="C7" s="215"/>
    </row>
    <row r="8" spans="1:3" ht="36">
      <c r="A8" s="30"/>
      <c r="B8" s="216" t="s">
        <v>339</v>
      </c>
      <c r="C8" s="217" t="s">
        <v>337</v>
      </c>
    </row>
    <row r="9" spans="1:3">
      <c r="A9" s="30"/>
      <c r="B9" s="214"/>
      <c r="C9" s="215"/>
    </row>
    <row r="10" spans="1:3">
      <c r="A10" s="30"/>
      <c r="B10" s="51" t="s">
        <v>340</v>
      </c>
      <c r="C10" s="215"/>
    </row>
    <row r="11" spans="1:3">
      <c r="A11" s="30"/>
      <c r="B11" s="214" t="s">
        <v>515</v>
      </c>
      <c r="C11" s="215" t="s">
        <v>337</v>
      </c>
    </row>
    <row r="12" spans="1:3">
      <c r="A12" s="30"/>
      <c r="B12" s="214"/>
      <c r="C12" s="215"/>
    </row>
    <row r="13" spans="1:3">
      <c r="A13" s="30"/>
      <c r="B13" s="51" t="s">
        <v>516</v>
      </c>
      <c r="C13" s="215"/>
    </row>
    <row r="14" spans="1:3">
      <c r="A14" s="30"/>
      <c r="B14" s="214" t="s">
        <v>517</v>
      </c>
      <c r="C14" s="215" t="s">
        <v>518</v>
      </c>
    </row>
    <row r="15" spans="1:3" ht="12.75" thickBot="1">
      <c r="A15" s="30"/>
      <c r="B15" s="52"/>
      <c r="C15" s="218"/>
    </row>
    <row r="16" spans="1:3">
      <c r="A16" s="30"/>
      <c r="B16" s="30"/>
      <c r="C16" s="219"/>
    </row>
    <row r="17" spans="1:3">
      <c r="A17" s="220"/>
      <c r="B17" s="33"/>
      <c r="C17" s="221"/>
    </row>
    <row r="18" spans="1:3">
      <c r="A18" s="30"/>
      <c r="B18" s="47" t="s">
        <v>341</v>
      </c>
      <c r="C18" s="222"/>
    </row>
    <row r="19" spans="1:3">
      <c r="A19" s="223">
        <v>1</v>
      </c>
      <c r="B19" s="224" t="s">
        <v>342</v>
      </c>
      <c r="C19" s="30"/>
    </row>
    <row r="20" spans="1:3">
      <c r="A20" s="220"/>
      <c r="B20" s="225" t="s">
        <v>343</v>
      </c>
      <c r="C20" s="30"/>
    </row>
    <row r="21" spans="1:3">
      <c r="A21" s="226">
        <v>2</v>
      </c>
      <c r="B21" s="224" t="s">
        <v>344</v>
      </c>
      <c r="C21" s="30"/>
    </row>
    <row r="22" spans="1:3">
      <c r="A22" s="227"/>
      <c r="B22" s="225" t="s">
        <v>345</v>
      </c>
      <c r="C22" s="30"/>
    </row>
    <row r="23" spans="1:3">
      <c r="A23" s="223">
        <v>3</v>
      </c>
      <c r="B23" s="224" t="s">
        <v>181</v>
      </c>
      <c r="C23" s="30"/>
    </row>
    <row r="24" spans="1:3">
      <c r="A24" s="220"/>
      <c r="B24" s="225" t="s">
        <v>346</v>
      </c>
      <c r="C24" s="30"/>
    </row>
    <row r="25" spans="1:3">
      <c r="A25" s="227"/>
      <c r="B25" s="571" t="s">
        <v>347</v>
      </c>
      <c r="C25" s="30"/>
    </row>
    <row r="26" spans="1:3">
      <c r="A26" s="227"/>
      <c r="B26" s="571"/>
      <c r="C26" s="30"/>
    </row>
    <row r="27" spans="1:3">
      <c r="A27" s="223">
        <v>4</v>
      </c>
      <c r="B27" s="224" t="s">
        <v>348</v>
      </c>
      <c r="C27" s="30"/>
    </row>
    <row r="28" spans="1:3">
      <c r="A28" s="220"/>
      <c r="B28" s="225" t="s">
        <v>349</v>
      </c>
      <c r="C28" s="30"/>
    </row>
    <row r="29" spans="1:3">
      <c r="A29" s="223">
        <v>5</v>
      </c>
      <c r="B29" s="228" t="s">
        <v>350</v>
      </c>
      <c r="C29" s="30"/>
    </row>
    <row r="30" spans="1:3" ht="12" customHeight="1">
      <c r="A30" s="223"/>
      <c r="B30" s="225" t="s">
        <v>351</v>
      </c>
      <c r="C30" s="30"/>
    </row>
    <row r="31" spans="1:3">
      <c r="A31" s="223"/>
      <c r="B31" s="225" t="s">
        <v>352</v>
      </c>
      <c r="C31" s="30"/>
    </row>
    <row r="32" spans="1:3">
      <c r="A32" s="223">
        <v>6</v>
      </c>
      <c r="B32" s="228" t="s">
        <v>353</v>
      </c>
      <c r="C32" s="30"/>
    </row>
    <row r="33" spans="1:3" ht="12" customHeight="1">
      <c r="A33" s="223"/>
      <c r="B33" s="225" t="s">
        <v>354</v>
      </c>
      <c r="C33" s="30"/>
    </row>
    <row r="34" spans="1:3">
      <c r="A34" s="223">
        <v>7</v>
      </c>
      <c r="B34" s="228" t="s">
        <v>355</v>
      </c>
      <c r="C34" s="30"/>
    </row>
    <row r="35" spans="1:3">
      <c r="A35" s="220"/>
      <c r="B35" s="571" t="s">
        <v>356</v>
      </c>
      <c r="C35" s="30"/>
    </row>
    <row r="36" spans="1:3">
      <c r="A36" s="220"/>
      <c r="B36" s="571"/>
      <c r="C36" s="30"/>
    </row>
    <row r="37" spans="1:3">
      <c r="A37" s="220"/>
      <c r="B37" s="572"/>
      <c r="C37" s="30"/>
    </row>
    <row r="38" spans="1:3">
      <c r="A38" s="223">
        <v>8</v>
      </c>
      <c r="B38" s="228" t="s">
        <v>357</v>
      </c>
    </row>
    <row r="39" spans="1:3" ht="24">
      <c r="A39" s="223"/>
      <c r="B39" s="225" t="s">
        <v>358</v>
      </c>
    </row>
    <row r="40" spans="1:3">
      <c r="A40" s="475">
        <v>9</v>
      </c>
      <c r="B40" s="475" t="s">
        <v>454</v>
      </c>
    </row>
    <row r="41" spans="1:3">
      <c r="B41" s="211" t="s">
        <v>455</v>
      </c>
    </row>
    <row r="42" spans="1:3">
      <c r="B42" s="211" t="s">
        <v>456</v>
      </c>
    </row>
    <row r="43" spans="1:3">
      <c r="B43" s="211" t="s">
        <v>457</v>
      </c>
    </row>
    <row r="44" spans="1:3">
      <c r="B44" s="211" t="s">
        <v>458</v>
      </c>
    </row>
    <row r="45" spans="1:3">
      <c r="B45" s="211" t="s">
        <v>459</v>
      </c>
    </row>
  </sheetData>
  <mergeCells count="2">
    <mergeCell ref="B25:B26"/>
    <mergeCell ref="B35:B37"/>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April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2012-06-07T09:47:43Z</cp:lastPrinted>
  <dcterms:created xsi:type="dcterms:W3CDTF">2011-11-28T14:54:56Z</dcterms:created>
  <dcterms:modified xsi:type="dcterms:W3CDTF">2012-06-07T09:48:09Z</dcterms:modified>
</cp:coreProperties>
</file>